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daf6545c42d945/デスクトップ/財務部/予算見積書/"/>
    </mc:Choice>
  </mc:AlternateContent>
  <xr:revisionPtr revIDLastSave="101" documentId="13_ncr:1_{28263671-DF65-4406-BE9F-12035A5BE39B}" xr6:coauthVersionLast="47" xr6:coauthVersionMax="47" xr10:uidLastSave="{C8539111-128E-4104-AE17-240E555FB3EE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G6" i="1"/>
  <c r="F48" i="1"/>
  <c r="F50" i="1"/>
  <c r="F57" i="1"/>
  <c r="F46" i="1"/>
  <c r="G64" i="2" l="1"/>
  <c r="H64" i="2"/>
  <c r="I64" i="2"/>
  <c r="H38" i="2"/>
  <c r="I38" i="2"/>
  <c r="H51" i="2"/>
  <c r="I51" i="2"/>
  <c r="G51" i="2"/>
  <c r="G38" i="2"/>
  <c r="C6" i="2" l="1"/>
  <c r="I24" i="2"/>
  <c r="I23" i="2"/>
  <c r="I22" i="2"/>
  <c r="I21" i="2"/>
  <c r="I19" i="2"/>
  <c r="I17" i="2"/>
  <c r="I16" i="2"/>
  <c r="I15" i="2"/>
  <c r="I14" i="2"/>
  <c r="I13" i="2"/>
  <c r="I12" i="2"/>
  <c r="I18" i="2"/>
  <c r="I20" i="2"/>
  <c r="I11" i="2"/>
  <c r="F11" i="2"/>
  <c r="F24" i="2"/>
  <c r="F12" i="2"/>
  <c r="F13" i="2"/>
  <c r="F14" i="2"/>
  <c r="F15" i="2"/>
  <c r="F16" i="2"/>
  <c r="F17" i="2"/>
  <c r="F18" i="2"/>
  <c r="F19" i="2"/>
  <c r="F20" i="2"/>
  <c r="F21" i="2"/>
  <c r="F22" i="2"/>
  <c r="F23" i="2"/>
  <c r="C16" i="2"/>
  <c r="C15" i="2"/>
  <c r="C19" i="2"/>
  <c r="C23" i="2"/>
  <c r="C17" i="2"/>
  <c r="C18" i="2"/>
  <c r="C20" i="2"/>
  <c r="C21" i="2"/>
  <c r="C22" i="2"/>
  <c r="C24" i="2"/>
  <c r="C14" i="2"/>
  <c r="C11" i="2"/>
  <c r="F43" i="2"/>
  <c r="F44" i="2"/>
  <c r="F45" i="2"/>
  <c r="F46" i="2"/>
  <c r="F47" i="2"/>
  <c r="F48" i="2"/>
  <c r="F49" i="2"/>
  <c r="F50" i="2"/>
  <c r="C13" i="2"/>
  <c r="C12" i="2"/>
  <c r="F2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F21" i="1"/>
  <c r="F34" i="1"/>
  <c r="F33" i="1"/>
  <c r="F32" i="1"/>
  <c r="F31" i="1"/>
  <c r="F30" i="1"/>
  <c r="F29" i="1"/>
  <c r="F28" i="1"/>
  <c r="F27" i="1"/>
  <c r="F25" i="1"/>
  <c r="F24" i="1"/>
  <c r="F23" i="1"/>
  <c r="F22" i="1"/>
  <c r="C34" i="1"/>
  <c r="C22" i="1"/>
  <c r="C21" i="1"/>
  <c r="I58" i="1"/>
  <c r="H58" i="1"/>
  <c r="G58" i="1"/>
  <c r="C33" i="1"/>
  <c r="C32" i="1"/>
  <c r="C31" i="1"/>
  <c r="C30" i="1"/>
  <c r="C29" i="1"/>
  <c r="C28" i="1"/>
  <c r="C27" i="1"/>
  <c r="C26" i="1"/>
  <c r="C25" i="1"/>
  <c r="C24" i="1"/>
  <c r="C23" i="1"/>
  <c r="F39" i="1"/>
  <c r="F40" i="1"/>
  <c r="F41" i="1"/>
  <c r="F42" i="1"/>
  <c r="F43" i="1"/>
  <c r="F44" i="1"/>
  <c r="F45" i="1"/>
  <c r="F47" i="1"/>
  <c r="F51" i="1"/>
  <c r="F52" i="1"/>
  <c r="F53" i="1"/>
  <c r="F54" i="1"/>
  <c r="F55" i="1"/>
  <c r="F56" i="1"/>
  <c r="F57" i="2"/>
  <c r="F58" i="2"/>
  <c r="F59" i="2"/>
  <c r="F60" i="2"/>
  <c r="F61" i="2"/>
  <c r="F62" i="2"/>
  <c r="F63" i="2"/>
  <c r="F56" i="2"/>
  <c r="F31" i="2"/>
  <c r="F32" i="2"/>
  <c r="F33" i="2"/>
  <c r="F34" i="2"/>
  <c r="F35" i="2"/>
  <c r="F36" i="2"/>
  <c r="F37" i="2"/>
  <c r="F30" i="2"/>
  <c r="I25" i="2" l="1"/>
  <c r="C25" i="2"/>
  <c r="F58" i="1"/>
  <c r="F38" i="2"/>
  <c r="C4" i="2" s="1"/>
  <c r="F51" i="2"/>
  <c r="C5" i="2" s="1"/>
  <c r="F64" i="2"/>
  <c r="I35" i="1"/>
  <c r="F35" i="1"/>
  <c r="C7" i="2" l="1"/>
  <c r="G5" i="1" s="1"/>
  <c r="C35" i="1"/>
  <c r="F25" i="2"/>
  <c r="G4" i="1" l="1"/>
  <c r="G7" i="1" s="1"/>
  <c r="C8" i="1"/>
  <c r="C15" i="1" s="1"/>
</calcChain>
</file>

<file path=xl/sharedStrings.xml><?xml version="1.0" encoding="utf-8"?>
<sst xmlns="http://schemas.openxmlformats.org/spreadsheetml/2006/main" count="246" uniqueCount="102">
  <si>
    <t>◎収入の部</t>
    <rPh sb="1" eb="3">
      <t>シュウニュウ</t>
    </rPh>
    <rPh sb="4" eb="5">
      <t>ブ</t>
    </rPh>
    <phoneticPr fontId="2"/>
  </si>
  <si>
    <t>財源</t>
    <rPh sb="0" eb="2">
      <t>ザイゲン</t>
    </rPh>
    <phoneticPr fontId="2"/>
  </si>
  <si>
    <t>収入源</t>
    <rPh sb="0" eb="3">
      <t>シュウニュウゲン</t>
    </rPh>
    <phoneticPr fontId="2"/>
  </si>
  <si>
    <t>学友会費一般予算</t>
    <rPh sb="0" eb="2">
      <t>ガクユウ</t>
    </rPh>
    <rPh sb="2" eb="4">
      <t>カイヒ</t>
    </rPh>
    <rPh sb="4" eb="6">
      <t>イッパン</t>
    </rPh>
    <rPh sb="6" eb="8">
      <t>ヨサン</t>
    </rPh>
    <phoneticPr fontId="2"/>
  </si>
  <si>
    <t>学友会費特別予算</t>
    <rPh sb="0" eb="3">
      <t>ガクユウカイ</t>
    </rPh>
    <rPh sb="3" eb="4">
      <t>ヒ</t>
    </rPh>
    <rPh sb="4" eb="6">
      <t>トクベツ</t>
    </rPh>
    <rPh sb="6" eb="8">
      <t>ヨサン</t>
    </rPh>
    <phoneticPr fontId="2"/>
  </si>
  <si>
    <t>OBOG援助金</t>
    <rPh sb="4" eb="7">
      <t>エンジョキン</t>
    </rPh>
    <phoneticPr fontId="2"/>
  </si>
  <si>
    <t>特別負担金</t>
    <rPh sb="0" eb="2">
      <t>トクベツ</t>
    </rPh>
    <rPh sb="2" eb="4">
      <t>フタン</t>
    </rPh>
    <rPh sb="4" eb="5">
      <t>キン</t>
    </rPh>
    <phoneticPr fontId="2"/>
  </si>
  <si>
    <t>合計金額</t>
    <rPh sb="0" eb="2">
      <t>ゴウケイ</t>
    </rPh>
    <rPh sb="2" eb="4">
      <t>キンガク</t>
    </rPh>
    <phoneticPr fontId="2"/>
  </si>
  <si>
    <t>◎支出の部</t>
    <rPh sb="1" eb="3">
      <t>シシュツ</t>
    </rPh>
    <rPh sb="4" eb="5">
      <t>ブ</t>
    </rPh>
    <phoneticPr fontId="2"/>
  </si>
  <si>
    <t>支出額</t>
    <rPh sb="0" eb="3">
      <t>シシュツガク</t>
    </rPh>
    <phoneticPr fontId="2"/>
  </si>
  <si>
    <t>経常費用</t>
    <rPh sb="0" eb="2">
      <t>ケイジョウ</t>
    </rPh>
    <rPh sb="2" eb="4">
      <t>ヒヨウ</t>
    </rPh>
    <phoneticPr fontId="2"/>
  </si>
  <si>
    <t>行事費用</t>
    <rPh sb="0" eb="2">
      <t>ギョウジ</t>
    </rPh>
    <rPh sb="2" eb="4">
      <t>ヒヨウ</t>
    </rPh>
    <phoneticPr fontId="2"/>
  </si>
  <si>
    <t>項目名</t>
    <rPh sb="0" eb="2">
      <t>コウモク</t>
    </rPh>
    <rPh sb="2" eb="3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</si>
  <si>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</si>
  <si>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</si>
  <si>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郵送料</t>
    <rPh sb="0" eb="3">
      <t>ユウソウリョウ</t>
    </rPh>
    <phoneticPr fontId="2"/>
  </si>
  <si>
    <t>交通費</t>
    <rPh sb="0" eb="3">
      <t>コウツウヒ</t>
    </rPh>
    <phoneticPr fontId="2"/>
  </si>
  <si>
    <t>印刷費</t>
    <rPh sb="0" eb="2">
      <t>インサツ</t>
    </rPh>
    <rPh sb="2" eb="3">
      <t>ヒ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</si>
  <si>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</si>
  <si>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</si>
  <si>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人件費</t>
    <rPh sb="0" eb="3">
      <t>ジンケンヒ</t>
    </rPh>
    <phoneticPr fontId="2"/>
  </si>
  <si>
    <t>連盟費</t>
    <rPh sb="0" eb="2">
      <t>レンメイ</t>
    </rPh>
    <rPh sb="2" eb="3">
      <t>ヒ</t>
    </rPh>
    <phoneticPr fontId="2"/>
  </si>
  <si>
    <t>宿泊費</t>
    <rPh sb="0" eb="3">
      <t>シュクハクヒ</t>
    </rPh>
    <phoneticPr fontId="2"/>
  </si>
  <si>
    <t>備品費</t>
    <rPh sb="0" eb="3">
      <t>ビヒンヒ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</si>
  <si>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</si>
  <si>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</si>
  <si>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◎行事費用（合宿や大会、FWなど）</t>
    <rPh sb="1" eb="3">
      <t>ギョウジ</t>
    </rPh>
    <rPh sb="3" eb="5">
      <t>ヒヨウ</t>
    </rPh>
    <rPh sb="6" eb="8">
      <t>ガッシュク</t>
    </rPh>
    <rPh sb="9" eb="11">
      <t>タイカイ</t>
    </rPh>
    <phoneticPr fontId="2"/>
  </si>
  <si>
    <t>行事名</t>
    <rPh sb="0" eb="2">
      <t>ギョウジ</t>
    </rPh>
    <rPh sb="2" eb="3">
      <t>メイ</t>
    </rPh>
    <phoneticPr fontId="2"/>
  </si>
  <si>
    <t>項目</t>
    <rPh sb="0" eb="2">
      <t>コウモク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</si>
  <si>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</si>
  <si>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</si>
  <si>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</si>
  <si>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用途（簡単かつ明瞭に）</t>
    <rPh sb="0" eb="2">
      <t>ヨウト</t>
    </rPh>
    <rPh sb="3" eb="5">
      <t>カンタン</t>
    </rPh>
    <rPh sb="7" eb="9">
      <t>メイリョウ</t>
    </rPh>
    <phoneticPr fontId="2"/>
  </si>
  <si>
    <t>各行事ごとの詳細</t>
    <rPh sb="0" eb="3">
      <t>カクギョウジ</t>
    </rPh>
    <rPh sb="6" eb="8">
      <t>ショウサイ</t>
    </rPh>
    <phoneticPr fontId="2"/>
  </si>
  <si>
    <t>※特別負担金は自己負担金です。</t>
    <rPh sb="1" eb="3">
      <t>トクベツ</t>
    </rPh>
    <rPh sb="3" eb="5">
      <t>フタン</t>
    </rPh>
    <rPh sb="5" eb="6">
      <t>キン</t>
    </rPh>
    <rPh sb="7" eb="12">
      <t>ジコフタンキン</t>
    </rPh>
    <phoneticPr fontId="2"/>
  </si>
  <si>
    <t>※学友会費一般予算と、予算見積受付フォームの希望額は同額にしてください。</t>
    <rPh sb="1" eb="4">
      <t>ガクユウカイ</t>
    </rPh>
    <rPh sb="4" eb="5">
      <t>ヒ</t>
    </rPh>
    <rPh sb="5" eb="7">
      <t>イッパン</t>
    </rPh>
    <rPh sb="7" eb="9">
      <t>ヨサン</t>
    </rPh>
    <rPh sb="11" eb="13">
      <t>ヨサン</t>
    </rPh>
    <rPh sb="13" eb="15">
      <t>ミツ</t>
    </rPh>
    <rPh sb="15" eb="17">
      <t>ウケツケ</t>
    </rPh>
    <rPh sb="22" eb="24">
      <t>キボウ</t>
    </rPh>
    <rPh sb="24" eb="25">
      <t>ガク</t>
    </rPh>
    <rPh sb="26" eb="28">
      <t>ドウガク</t>
    </rPh>
    <phoneticPr fontId="2"/>
  </si>
  <si>
    <t>※収入と支出の合計金額は同額にしてください。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ドウガク</t>
    </rPh>
    <phoneticPr fontId="2"/>
  </si>
  <si>
    <t>外部収入(チケット収入等)</t>
    <rPh sb="0" eb="2">
      <t>ガイブ</t>
    </rPh>
    <rPh sb="2" eb="4">
      <t>シュウニュウ</t>
    </rPh>
    <rPh sb="9" eb="11">
      <t>シュウニュウ</t>
    </rPh>
    <rPh sb="11" eb="12">
      <t>トウ</t>
    </rPh>
    <phoneticPr fontId="2"/>
  </si>
  <si>
    <t>※Sheet1に経常費用、Sheet2に行事費用について記載してください。</t>
    <rPh sb="8" eb="10">
      <t>ケイジョウ</t>
    </rPh>
    <rPh sb="10" eb="12">
      <t>ヒヨウ</t>
    </rPh>
    <rPh sb="20" eb="22">
      <t>ギョウジ</t>
    </rPh>
    <rPh sb="22" eb="24">
      <t>ヒヨウ</t>
    </rPh>
    <rPh sb="28" eb="30">
      <t>キサイ</t>
    </rPh>
    <phoneticPr fontId="2"/>
  </si>
  <si>
    <t>※予算見積書は昨年度の決算のまとめではありません。(昨年度を参考に新しいものを作成してください)</t>
    <rPh sb="1" eb="3">
      <t>ヨサン</t>
    </rPh>
    <rPh sb="3" eb="6">
      <t>ミツモリショ</t>
    </rPh>
    <rPh sb="7" eb="10">
      <t>サクネンド</t>
    </rPh>
    <rPh sb="11" eb="13">
      <t>ケッサン</t>
    </rPh>
    <rPh sb="26" eb="29">
      <t>サクネンド</t>
    </rPh>
    <rPh sb="30" eb="32">
      <t>サンコウ</t>
    </rPh>
    <rPh sb="33" eb="34">
      <t>アタラ</t>
    </rPh>
    <rPh sb="39" eb="41">
      <t>サクセイ</t>
    </rPh>
    <phoneticPr fontId="2"/>
  </si>
  <si>
    <t>手数料</t>
    <rPh sb="0" eb="3">
      <t>テスウリョウ</t>
    </rPh>
    <phoneticPr fontId="2"/>
  </si>
  <si>
    <t>※項目名は項目分類表を参考にしてください。</t>
    <rPh sb="1" eb="3">
      <t>コウモク</t>
    </rPh>
    <rPh sb="3" eb="4">
      <t>メイ</t>
    </rPh>
    <rPh sb="5" eb="7">
      <t>コウモク</t>
    </rPh>
    <rPh sb="7" eb="9">
      <t>ブンルイ</t>
    </rPh>
    <rPh sb="9" eb="10">
      <t>ヒョウ</t>
    </rPh>
    <rPh sb="11" eb="13">
      <t>サンコウ</t>
    </rPh>
    <phoneticPr fontId="2"/>
  </si>
  <si>
    <t>部費</t>
    <rPh sb="0" eb="2">
      <t>ブヒ</t>
    </rPh>
    <phoneticPr fontId="2"/>
  </si>
  <si>
    <t>行事名：</t>
    <rPh sb="0" eb="2">
      <t>ギョウジ</t>
    </rPh>
    <rPh sb="2" eb="3">
      <t>メイ</t>
    </rPh>
    <phoneticPr fontId="2"/>
  </si>
  <si>
    <t>支出額</t>
    <rPh sb="0" eb="2">
      <t>シシュツ</t>
    </rPh>
    <rPh sb="2" eb="3">
      <t>ガク</t>
    </rPh>
    <phoneticPr fontId="2"/>
  </si>
  <si>
    <t>2022年度予算見積書</t>
    <rPh sb="4" eb="6">
      <t>ネンド</t>
    </rPh>
    <rPh sb="6" eb="8">
      <t>ヨサン</t>
    </rPh>
    <rPh sb="8" eb="11">
      <t>ミツモリショ</t>
    </rPh>
    <phoneticPr fontId="2"/>
  </si>
  <si>
    <t>◎経常費用（学友会費）</t>
    <rPh sb="1" eb="3">
      <t>ケイジョウ</t>
    </rPh>
    <rPh sb="3" eb="5">
      <t>ヒヨウ</t>
    </rPh>
    <rPh sb="6" eb="10">
      <t>ガクユウカイヒ</t>
    </rPh>
    <phoneticPr fontId="2"/>
  </si>
  <si>
    <t>◎経常費用（その他収入）</t>
    <rPh sb="1" eb="3">
      <t>ケイジョウ</t>
    </rPh>
    <rPh sb="3" eb="5">
      <t>ヒヨウ</t>
    </rPh>
    <rPh sb="8" eb="9">
      <t>タ</t>
    </rPh>
    <rPh sb="9" eb="11">
      <t>シュウニュウ</t>
    </rPh>
    <phoneticPr fontId="2"/>
  </si>
  <si>
    <t>◎経常費用（部費・特別負担金）</t>
    <rPh sb="1" eb="3">
      <t>ケイジョウ</t>
    </rPh>
    <rPh sb="3" eb="5">
      <t>ヒヨウ</t>
    </rPh>
    <rPh sb="6" eb="8">
      <t>ブヒ</t>
    </rPh>
    <rPh sb="9" eb="14">
      <t>トクベツフタンキン</t>
    </rPh>
    <phoneticPr fontId="2"/>
  </si>
  <si>
    <t>学友会費</t>
    <rPh sb="0" eb="4">
      <t>ガクユウカイヒ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</si>
  <si>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</si>
  <si>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その他外部収入</t>
    <rPh sb="2" eb="3">
      <t>タ</t>
    </rPh>
    <rPh sb="3" eb="7">
      <t>ガイブシュウニュウ</t>
    </rPh>
    <phoneticPr fontId="2"/>
  </si>
  <si>
    <t>※雑費は学友会費から出金できませんので0円のままになるようにお願いします。</t>
    <rPh sb="1" eb="3">
      <t>ザッピ</t>
    </rPh>
    <rPh sb="4" eb="8">
      <t>ガクユウカイヒ</t>
    </rPh>
    <rPh sb="10" eb="12">
      <t>シュッキン</t>
    </rPh>
    <rPh sb="20" eb="21">
      <t>エン</t>
    </rPh>
    <rPh sb="31" eb="32">
      <t>ネガ</t>
    </rPh>
    <phoneticPr fontId="2"/>
  </si>
  <si>
    <t>※新たなセルを挿入するときは、36行目をコピーして挿入してください。</t>
    <rPh sb="1" eb="2">
      <t>アラ</t>
    </rPh>
    <rPh sb="7" eb="9">
      <t>ソウニュウ</t>
    </rPh>
    <rPh sb="17" eb="19">
      <t>ギョウメ</t>
    </rPh>
    <rPh sb="25" eb="27">
      <t>ソウニュウ</t>
    </rPh>
    <phoneticPr fontId="2"/>
  </si>
  <si>
    <t>学友会費</t>
    <rPh sb="0" eb="3">
      <t>ガクユウカイ</t>
    </rPh>
    <rPh sb="3" eb="4">
      <t>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</si>
  <si>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</si>
  <si>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その他収入</t>
    <rPh sb="2" eb="3">
      <t>タ</t>
    </rPh>
    <rPh sb="3" eb="5">
      <t>シュウニュウ</t>
    </rPh>
    <phoneticPr fontId="2"/>
  </si>
  <si>
    <t>◎行事費用（部費・特別負担金）</t>
    <rPh sb="1" eb="5">
      <t>ギョウジヒヨウ</t>
    </rPh>
    <rPh sb="6" eb="8">
      <t>ブヒ</t>
    </rPh>
    <rPh sb="9" eb="14">
      <t>トクベツフタンキン</t>
    </rPh>
    <phoneticPr fontId="2"/>
  </si>
  <si>
    <t>◎行事費用（その他収入）</t>
    <rPh sb="1" eb="5">
      <t>ギョウジヒヨウ</t>
    </rPh>
    <rPh sb="8" eb="9">
      <t>タ</t>
    </rPh>
    <rPh sb="9" eb="11">
      <t>シュウニュウ</t>
    </rPh>
    <phoneticPr fontId="2"/>
  </si>
  <si>
    <t>◎行事費用（学友会費）</t>
    <rPh sb="1" eb="3">
      <t>ギョウジ</t>
    </rPh>
    <rPh sb="3" eb="5">
      <t>ヒヨウ</t>
    </rPh>
    <rPh sb="4" eb="5">
      <t>ケイヒ</t>
    </rPh>
    <rPh sb="6" eb="10">
      <t>ガクユウカイヒ</t>
    </rPh>
    <phoneticPr fontId="2"/>
  </si>
  <si>
    <t>◎経常費用詳細</t>
    <rPh sb="1" eb="3">
      <t>ケイジョウ</t>
    </rPh>
    <rPh sb="3" eb="5">
      <t>ヒヨウ</t>
    </rPh>
    <rPh sb="5" eb="7">
      <t>ショウサイ</t>
    </rPh>
    <phoneticPr fontId="2"/>
  </si>
  <si>
    <t>わんにゃん大会</t>
    <rPh sb="5" eb="7">
      <t>タイカイ</t>
    </rPh>
    <phoneticPr fontId="2"/>
  </si>
  <si>
    <t>夏合宿</t>
    <rPh sb="0" eb="3">
      <t>ナツガッシュク</t>
    </rPh>
    <phoneticPr fontId="2"/>
  </si>
  <si>
    <t>行事名：わんにゃん大会</t>
    <rPh sb="0" eb="2">
      <t>ギョウジ</t>
    </rPh>
    <rPh sb="2" eb="3">
      <t>メイ</t>
    </rPh>
    <rPh sb="9" eb="11">
      <t>タイカイ</t>
    </rPh>
    <phoneticPr fontId="2"/>
  </si>
  <si>
    <t>大会施設への交通費</t>
    <rPh sb="0" eb="2">
      <t>タイカイ</t>
    </rPh>
    <rPh sb="2" eb="4">
      <t>シセツ</t>
    </rPh>
    <rPh sb="6" eb="9">
      <t>コウツウヒ</t>
    </rPh>
    <phoneticPr fontId="2"/>
  </si>
  <si>
    <t>大会参加費</t>
    <rPh sb="0" eb="5">
      <t>タイカイサンカヒ</t>
    </rPh>
    <phoneticPr fontId="2"/>
  </si>
  <si>
    <t>バス代</t>
    <rPh sb="2" eb="3">
      <t>ダイ</t>
    </rPh>
    <phoneticPr fontId="2"/>
  </si>
  <si>
    <t>行事名：夏合宿</t>
    <rPh sb="0" eb="2">
      <t>ギョウジ</t>
    </rPh>
    <rPh sb="2" eb="3">
      <t>メイ</t>
    </rPh>
    <rPh sb="4" eb="7">
      <t>ナツガッシュク</t>
    </rPh>
    <phoneticPr fontId="2"/>
  </si>
  <si>
    <t>盾代</t>
    <rPh sb="0" eb="1">
      <t>タテ</t>
    </rPh>
    <rPh sb="1" eb="2">
      <t>ダイ</t>
    </rPh>
    <phoneticPr fontId="2"/>
  </si>
  <si>
    <t>大会参加記念商品</t>
    <rPh sb="0" eb="2">
      <t>タイカイ</t>
    </rPh>
    <rPh sb="2" eb="4">
      <t>サンカ</t>
    </rPh>
    <rPh sb="4" eb="6">
      <t>キネン</t>
    </rPh>
    <rPh sb="6" eb="8">
      <t>ショウヒン</t>
    </rPh>
    <phoneticPr fontId="2"/>
  </si>
  <si>
    <t>合宿施設への交通費</t>
    <rPh sb="0" eb="4">
      <t>ガッシュクシセツ</t>
    </rPh>
    <rPh sb="6" eb="9">
      <t>コウツウヒ</t>
    </rPh>
    <phoneticPr fontId="2"/>
  </si>
  <si>
    <t>JR代</t>
    <rPh sb="2" eb="3">
      <t>ダイ</t>
    </rPh>
    <phoneticPr fontId="2"/>
  </si>
  <si>
    <t>宿泊代</t>
    <rPh sb="0" eb="3">
      <t>シュクハクダイ</t>
    </rPh>
    <phoneticPr fontId="2"/>
  </si>
  <si>
    <t>合宿用施設への宿泊（食費抜き）</t>
    <rPh sb="0" eb="5">
      <t>ガッシュクヨウシセツ</t>
    </rPh>
    <rPh sb="7" eb="9">
      <t>シュクハク</t>
    </rPh>
    <rPh sb="10" eb="12">
      <t>ショクヒ</t>
    </rPh>
    <rPh sb="12" eb="13">
      <t>ヌ</t>
    </rPh>
    <phoneticPr fontId="2"/>
  </si>
  <si>
    <t>作成者：犬尾　猫美</t>
    <rPh sb="0" eb="3">
      <t>サクセイシャ</t>
    </rPh>
    <rPh sb="4" eb="5">
      <t>イヌ</t>
    </rPh>
    <rPh sb="5" eb="6">
      <t>オ</t>
    </rPh>
    <rPh sb="7" eb="8">
      <t>ネコ</t>
    </rPh>
    <rPh sb="8" eb="9">
      <t>ミ</t>
    </rPh>
    <phoneticPr fontId="2"/>
  </si>
  <si>
    <t>団体名：立命館大学○○本部アニマル研究会</t>
    <rPh sb="0" eb="2">
      <t>ダンタイ</t>
    </rPh>
    <rPh sb="2" eb="3">
      <t>メイ</t>
    </rPh>
    <rPh sb="4" eb="7">
      <t>リツメイカン</t>
    </rPh>
    <rPh sb="7" eb="9">
      <t>ダイガク</t>
    </rPh>
    <rPh sb="11" eb="13">
      <t>ホンブ</t>
    </rPh>
    <rPh sb="17" eb="19">
      <t>ケンキュウ</t>
    </rPh>
    <rPh sb="19" eb="20">
      <t>カイ</t>
    </rPh>
    <phoneticPr fontId="2"/>
  </si>
  <si>
    <t>16人×5000</t>
    <rPh sb="2" eb="3">
      <t>ニン</t>
    </rPh>
    <phoneticPr fontId="2"/>
  </si>
  <si>
    <t>16人×3000</t>
    <rPh sb="2" eb="3">
      <t>ニン</t>
    </rPh>
    <phoneticPr fontId="2"/>
  </si>
  <si>
    <t>設定：新入部員数+継続部員数＝16人</t>
    <rPh sb="0" eb="2">
      <t>セッテイ</t>
    </rPh>
    <rPh sb="3" eb="8">
      <t>シンニュウブインスウ</t>
    </rPh>
    <rPh sb="9" eb="14">
      <t>ケイゾクブインスウ</t>
    </rPh>
    <rPh sb="17" eb="18">
      <t>ニン</t>
    </rPh>
    <phoneticPr fontId="2"/>
  </si>
  <si>
    <t>部費：年間ひとりあたり5000円</t>
    <rPh sb="0" eb="2">
      <t>ブヒ</t>
    </rPh>
    <rPh sb="3" eb="5">
      <t>ネンカン</t>
    </rPh>
    <rPh sb="15" eb="16">
      <t>エン</t>
    </rPh>
    <phoneticPr fontId="2"/>
  </si>
  <si>
    <t>特別負担金：合宿や大会のために一人3000円</t>
    <rPh sb="0" eb="5">
      <t>トクベツフタンキン</t>
    </rPh>
    <rPh sb="6" eb="8">
      <t>ガッシュク</t>
    </rPh>
    <rPh sb="9" eb="11">
      <t>タイカイ</t>
    </rPh>
    <rPh sb="15" eb="17">
      <t>ヒトリ</t>
    </rPh>
    <rPh sb="21" eb="22">
      <t>エン</t>
    </rPh>
    <phoneticPr fontId="2"/>
  </si>
  <si>
    <t>※フィクションです。実際にある団体や作品とは関係がありません。</t>
    <rPh sb="10" eb="12">
      <t>ジッサイ</t>
    </rPh>
    <rPh sb="15" eb="17">
      <t>ダンタイ</t>
    </rPh>
    <rPh sb="18" eb="20">
      <t>サクヒン</t>
    </rPh>
    <rPh sb="22" eb="24">
      <t>カンケイ</t>
    </rPh>
    <phoneticPr fontId="2"/>
  </si>
  <si>
    <t>参考文献</t>
    <rPh sb="0" eb="4">
      <t>サンコウブンケン</t>
    </rPh>
    <phoneticPr fontId="2"/>
  </si>
  <si>
    <t>ペットフード</t>
    <phoneticPr fontId="2"/>
  </si>
  <si>
    <t>寄付の為</t>
    <rPh sb="0" eb="2">
      <t>キフ</t>
    </rPh>
    <rPh sb="3" eb="4">
      <t>タメ</t>
    </rPh>
    <phoneticPr fontId="2"/>
  </si>
  <si>
    <t>双眼鏡</t>
    <rPh sb="0" eb="3">
      <t>ソウガンキョウ</t>
    </rPh>
    <phoneticPr fontId="2"/>
  </si>
  <si>
    <t>動物関連の書物A</t>
    <rPh sb="0" eb="4">
      <t>ドウブツカンレン</t>
    </rPh>
    <rPh sb="5" eb="7">
      <t>ショモツ</t>
    </rPh>
    <phoneticPr fontId="2"/>
  </si>
  <si>
    <t>動物関連の書物B</t>
    <rPh sb="0" eb="4">
      <t>ドウブツカンレン</t>
    </rPh>
    <rPh sb="5" eb="7">
      <t>ショモツ</t>
    </rPh>
    <phoneticPr fontId="2"/>
  </si>
  <si>
    <t>使い捨てカメラ</t>
    <rPh sb="0" eb="1">
      <t>ツカ</t>
    </rPh>
    <rPh sb="2" eb="3">
      <t>ス</t>
    </rPh>
    <phoneticPr fontId="2"/>
  </si>
  <si>
    <t>決算証票提出郵送料</t>
    <rPh sb="0" eb="2">
      <t>ケッサン</t>
    </rPh>
    <rPh sb="2" eb="4">
      <t>ショウヒョウ</t>
    </rPh>
    <rPh sb="4" eb="6">
      <t>テイシュツ</t>
    </rPh>
    <rPh sb="6" eb="9">
      <t>ユウソウリョウ</t>
    </rPh>
    <phoneticPr fontId="2"/>
  </si>
  <si>
    <t>フィールドワーク時に必要</t>
    <rPh sb="8" eb="9">
      <t>ジ</t>
    </rPh>
    <rPh sb="10" eb="12">
      <t>ヒツヨウ</t>
    </rPh>
    <phoneticPr fontId="2"/>
  </si>
  <si>
    <t>コピー代</t>
    <rPh sb="3" eb="4">
      <t>ダイ</t>
    </rPh>
    <phoneticPr fontId="2"/>
  </si>
  <si>
    <t>部内発表の資料作成時に使用</t>
    <rPh sb="0" eb="4">
      <t>ブナイハッピョウ</t>
    </rPh>
    <rPh sb="5" eb="9">
      <t>シリョウサクセイ</t>
    </rPh>
    <rPh sb="9" eb="10">
      <t>ジ</t>
    </rPh>
    <rPh sb="11" eb="13">
      <t>シヨウ</t>
    </rPh>
    <phoneticPr fontId="2"/>
  </si>
  <si>
    <t>決算証憑提出時に必要</t>
    <rPh sb="0" eb="2">
      <t>ケッサン</t>
    </rPh>
    <rPh sb="2" eb="4">
      <t>ショウヒョウ</t>
    </rPh>
    <rPh sb="4" eb="6">
      <t>テイシュツ</t>
    </rPh>
    <rPh sb="6" eb="7">
      <t>トキ</t>
    </rPh>
    <rPh sb="8" eb="10">
      <t>ヒツヨウ</t>
    </rPh>
    <phoneticPr fontId="2"/>
  </si>
  <si>
    <t>養生テープ</t>
    <rPh sb="0" eb="2">
      <t>ヨウジョウ</t>
    </rPh>
    <phoneticPr fontId="2"/>
  </si>
  <si>
    <t>大会参加振込手数料</t>
    <rPh sb="0" eb="2">
      <t>タイカイ</t>
    </rPh>
    <rPh sb="2" eb="4">
      <t>サンカ</t>
    </rPh>
    <rPh sb="4" eb="6">
      <t>フリコミ</t>
    </rPh>
    <rPh sb="6" eb="9">
      <t>テスウリョウ</t>
    </rPh>
    <phoneticPr fontId="2"/>
  </si>
  <si>
    <t>バインダー</t>
    <phoneticPr fontId="2"/>
  </si>
  <si>
    <t>軍手</t>
    <rPh sb="0" eb="2">
      <t>グンテ</t>
    </rPh>
    <phoneticPr fontId="2"/>
  </si>
  <si>
    <t>特別決算</t>
    <rPh sb="0" eb="4">
      <t>トクベツケッサン</t>
    </rPh>
    <phoneticPr fontId="2"/>
  </si>
  <si>
    <t>プロジェクター</t>
    <phoneticPr fontId="2"/>
  </si>
  <si>
    <t>部内発表時に必要</t>
    <rPh sb="0" eb="5">
      <t>ブナイハッピョウジ</t>
    </rPh>
    <rPh sb="6" eb="8">
      <t>ヒツヨウ</t>
    </rPh>
    <phoneticPr fontId="2"/>
  </si>
  <si>
    <t>除籍ん</t>
    <rPh sb="0" eb="2">
      <t>ジョセキ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</si>
</sst>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2" xfId="0" applyBorder="1">
      <alignment vertical="center"/>
    </xf>
    <xf numFmtId="6" fontId="0" fillId="0" borderId="2" xfId="1" applyFont="1" applyBorder="1">
      <alignment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6" fontId="0" fillId="0" borderId="7" xfId="1" applyFont="1" applyBorder="1">
      <alignment vertical="center"/>
    </xf>
    <xf numFmtId="0" fontId="0" fillId="0" borderId="8" xfId="0" applyBorder="1">
      <alignment vertical="center"/>
    </xf>
    <xf numFmtId="6" fontId="0" fillId="0" borderId="9" xfId="1" applyFont="1" applyBorder="1">
      <alignment vertical="center"/>
    </xf>
    <xf numFmtId="0" fontId="0" fillId="0" borderId="10" xfId="0" applyBorder="1">
      <alignment vertical="center"/>
    </xf>
    <xf numFmtId="6" fontId="0" fillId="0" borderId="11" xfId="1" applyFont="1" applyBorder="1">
      <alignment vertical="center"/>
    </xf>
    <xf numFmtId="0" fontId="0" fillId="0" borderId="12" xfId="0" applyBorder="1">
      <alignment vertical="center"/>
    </xf>
    <xf numFmtId="6" fontId="0" fillId="0" borderId="13" xfId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6" fontId="0" fillId="0" borderId="16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6" fontId="0" fillId="0" borderId="0" xfId="1" applyFont="1" applyBorder="1">
      <alignment vertical="center"/>
    </xf>
    <xf numFmtId="0" fontId="0" fillId="0" borderId="0" xfId="0" applyAlignment="1">
      <alignment vertical="center"/>
    </xf>
    <xf numFmtId="0" fontId="0" fillId="0" borderId="17" xfId="0" applyBorder="1">
      <alignment vertical="center"/>
    </xf>
    <xf numFmtId="6" fontId="0" fillId="0" borderId="18" xfId="1" applyFont="1" applyBorder="1">
      <alignment vertical="center"/>
    </xf>
    <xf numFmtId="6" fontId="0" fillId="0" borderId="19" xfId="1" applyFont="1" applyBorder="1">
      <alignment vertical="center"/>
    </xf>
    <xf numFmtId="6" fontId="0" fillId="0" borderId="20" xfId="1" applyFont="1" applyBorder="1">
      <alignment vertical="center"/>
    </xf>
    <xf numFmtId="0" fontId="0" fillId="0" borderId="10" xfId="0" applyBorder="1" applyProtection="1">
      <alignment vertical="center"/>
      <protection hidden="1"/>
    </xf>
    <xf numFmtId="6" fontId="0" fillId="0" borderId="7" xfId="1" applyFont="1" applyBorder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zoomScale="56" zoomScaleNormal="85" workbookViewId="0">
      <selection activeCell="F17" sqref="F17"/>
    </sheetView>
  </sheetViews>
  <sheetFormatPr defaultRowHeight="18" x14ac:dyDescent="0.55000000000000004"/>
  <cols>
    <col min="1" max="1" width="10.9140625" customWidth="1"/>
    <col min="2" max="2" width="30.9140625" customWidth="1"/>
    <col min="3" max="3" width="19.6640625" customWidth="1"/>
    <col min="4" max="4" width="19" customWidth="1"/>
    <col min="5" max="5" width="17.5" customWidth="1"/>
    <col min="6" max="6" width="23.25" customWidth="1"/>
    <col min="7" max="7" width="27.08203125" customWidth="1"/>
    <col min="8" max="8" width="25.5" customWidth="1"/>
    <col min="9" max="9" width="23.75" customWidth="1"/>
    <col min="10" max="10" width="44.4140625" customWidth="1"/>
  </cols>
  <sheetData>
    <row r="1" spans="1:16" x14ac:dyDescent="0.55000000000000004">
      <c r="A1" s="39" t="s">
        <v>45</v>
      </c>
      <c r="B1" s="39"/>
      <c r="C1" t="s">
        <v>81</v>
      </c>
    </row>
    <row r="2" spans="1:16" ht="18.5" thickBot="1" x14ac:dyDescent="0.6">
      <c r="A2" s="39" t="s">
        <v>75</v>
      </c>
      <c r="B2" s="39"/>
      <c r="C2" t="s">
        <v>78</v>
      </c>
      <c r="F2" t="s">
        <v>8</v>
      </c>
    </row>
    <row r="3" spans="1:16" ht="18.5" thickBot="1" x14ac:dyDescent="0.6">
      <c r="A3" s="39" t="s">
        <v>74</v>
      </c>
      <c r="B3" s="39"/>
      <c r="C3" t="s">
        <v>79</v>
      </c>
      <c r="F3" s="21"/>
      <c r="G3" s="10" t="s">
        <v>9</v>
      </c>
    </row>
    <row r="4" spans="1:16" ht="18.5" thickTop="1" x14ac:dyDescent="0.55000000000000004">
      <c r="C4" t="s">
        <v>80</v>
      </c>
      <c r="F4" s="11" t="s">
        <v>10</v>
      </c>
      <c r="G4" s="12">
        <f>C35+F35+I35</f>
        <v>99510</v>
      </c>
    </row>
    <row r="5" spans="1:16" x14ac:dyDescent="0.55000000000000004">
      <c r="F5" s="15" t="s">
        <v>11</v>
      </c>
      <c r="G5" s="16">
        <f>Sheet2!C7</f>
        <v>134290</v>
      </c>
    </row>
    <row r="6" spans="1:16" ht="18.5" thickBot="1" x14ac:dyDescent="0.6">
      <c r="B6" t="s">
        <v>0</v>
      </c>
      <c r="F6" s="15" t="s">
        <v>98</v>
      </c>
      <c r="G6" s="16">
        <f>C9</f>
        <v>30000</v>
      </c>
    </row>
    <row r="7" spans="1:16" ht="19" thickTop="1" thickBot="1" x14ac:dyDescent="0.6">
      <c r="A7" s="7"/>
      <c r="B7" s="9" t="s">
        <v>1</v>
      </c>
      <c r="C7" s="10" t="s">
        <v>2</v>
      </c>
      <c r="F7" s="17" t="s">
        <v>7</v>
      </c>
      <c r="G7" s="18">
        <f>SUM(G4:G6)</f>
        <v>263800</v>
      </c>
    </row>
    <row r="8" spans="1:16" ht="18.5" thickTop="1" x14ac:dyDescent="0.55000000000000004">
      <c r="A8" s="8"/>
      <c r="B8" s="11" t="s">
        <v>3</v>
      </c>
      <c r="C8" s="12">
        <f>C35+Sheet2!C25</f>
        <v>85800</v>
      </c>
      <c r="F8" s="8"/>
      <c r="G8" s="31"/>
    </row>
    <row r="9" spans="1:16" x14ac:dyDescent="0.55000000000000004">
      <c r="A9" s="8"/>
      <c r="B9" s="13" t="s">
        <v>4</v>
      </c>
      <c r="C9" s="14">
        <v>30000</v>
      </c>
      <c r="F9" s="30" t="s">
        <v>35</v>
      </c>
      <c r="G9" s="30"/>
      <c r="H9" s="30"/>
      <c r="I9" s="30"/>
      <c r="J9" s="30"/>
    </row>
    <row r="10" spans="1:16" x14ac:dyDescent="0.55000000000000004">
      <c r="A10" s="8"/>
      <c r="B10" s="13" t="s">
        <v>5</v>
      </c>
      <c r="C10" s="14">
        <v>20000</v>
      </c>
      <c r="F10" s="32" t="s">
        <v>36</v>
      </c>
      <c r="G10" s="32"/>
      <c r="H10" s="32"/>
      <c r="I10" s="32"/>
      <c r="J10" s="32"/>
    </row>
    <row r="11" spans="1:16" x14ac:dyDescent="0.55000000000000004">
      <c r="A11" s="8"/>
      <c r="B11" s="13" t="s">
        <v>101</v>
      </c>
      <c r="C11" s="14">
        <v>0</v>
      </c>
      <c r="F11" s="32" t="s">
        <v>34</v>
      </c>
      <c r="G11" s="32"/>
      <c r="H11" s="32"/>
      <c r="I11" s="32"/>
      <c r="J11" s="32"/>
    </row>
    <row r="12" spans="1:16" x14ac:dyDescent="0.55000000000000004">
      <c r="A12" s="8"/>
      <c r="B12" s="13" t="s">
        <v>37</v>
      </c>
      <c r="C12" s="14">
        <v>0</v>
      </c>
      <c r="F12" s="32" t="s">
        <v>38</v>
      </c>
      <c r="G12" s="32"/>
      <c r="H12" s="32"/>
      <c r="I12" s="32"/>
      <c r="J12" s="32"/>
    </row>
    <row r="13" spans="1:16" x14ac:dyDescent="0.55000000000000004">
      <c r="A13" s="8"/>
      <c r="B13" s="13" t="s">
        <v>42</v>
      </c>
      <c r="C13" s="14">
        <v>80000</v>
      </c>
      <c r="D13" t="s">
        <v>76</v>
      </c>
      <c r="F13" s="32" t="s">
        <v>39</v>
      </c>
      <c r="G13" s="32"/>
      <c r="H13" s="32"/>
      <c r="I13" s="32"/>
      <c r="J13" s="32"/>
    </row>
    <row r="14" spans="1:16" ht="18.5" thickBot="1" x14ac:dyDescent="0.6">
      <c r="A14" s="8"/>
      <c r="B14" s="15" t="s">
        <v>6</v>
      </c>
      <c r="C14" s="16">
        <v>48000</v>
      </c>
      <c r="D14" t="s">
        <v>77</v>
      </c>
      <c r="F14" s="32" t="s">
        <v>41</v>
      </c>
      <c r="I14" s="32"/>
      <c r="J14" s="32"/>
    </row>
    <row r="15" spans="1:16" ht="19" thickTop="1" thickBot="1" x14ac:dyDescent="0.6">
      <c r="A15" s="8"/>
      <c r="B15" s="17" t="s">
        <v>7</v>
      </c>
      <c r="C15" s="18">
        <f>SUM(C8:C14)</f>
        <v>263800</v>
      </c>
      <c r="F15" s="32" t="s">
        <v>52</v>
      </c>
    </row>
    <row r="16" spans="1:16" x14ac:dyDescent="0.55000000000000004">
      <c r="A16" s="8"/>
      <c r="F16" s="32" t="s">
        <v>53</v>
      </c>
      <c r="L16" s="32"/>
      <c r="M16" s="32"/>
      <c r="N16" s="32"/>
      <c r="O16" s="32"/>
      <c r="P16" s="32"/>
    </row>
    <row r="17" spans="2:16" x14ac:dyDescent="0.55000000000000004">
      <c r="F17" s="32"/>
      <c r="L17" s="32"/>
      <c r="M17" s="32"/>
      <c r="N17" s="32"/>
      <c r="O17" s="32"/>
      <c r="P17" s="32"/>
    </row>
    <row r="18" spans="2:16" x14ac:dyDescent="0.55000000000000004">
      <c r="F18" s="32"/>
      <c r="L18" s="32"/>
      <c r="M18" s="32"/>
      <c r="N18" s="32"/>
      <c r="O18" s="32"/>
      <c r="P18" s="32"/>
    </row>
    <row r="19" spans="2:16" ht="18.5" thickBot="1" x14ac:dyDescent="0.6">
      <c r="B19" t="s">
        <v>46</v>
      </c>
      <c r="E19" t="s">
        <v>48</v>
      </c>
      <c r="H19" t="s">
        <v>47</v>
      </c>
      <c r="L19" s="32"/>
    </row>
    <row r="20" spans="2:16" ht="18.5" thickBot="1" x14ac:dyDescent="0.6">
      <c r="B20" s="9" t="s">
        <v>12</v>
      </c>
      <c r="C20" s="10" t="s">
        <v>9</v>
      </c>
      <c r="E20" s="9" t="s">
        <v>12</v>
      </c>
      <c r="F20" s="10" t="s">
        <v>9</v>
      </c>
      <c r="H20" s="9" t="s">
        <v>12</v>
      </c>
      <c r="I20" s="10" t="s">
        <v>9</v>
      </c>
    </row>
    <row r="21" spans="2:16" ht="18.5" thickTop="1" x14ac:dyDescent="0.55000000000000004">
      <c r="B21" s="11" t="s">
        <v>13</v>
      </c>
      <c r="C21" s="12">
        <f>SUMIF(B39:B57,B21,G39:G57)</f>
        <v>20440</v>
      </c>
      <c r="E21" s="11" t="s">
        <v>13</v>
      </c>
      <c r="F21" s="12">
        <f>SUMIF(B39:B57,E21,H39:H57)</f>
        <v>0</v>
      </c>
      <c r="H21" s="11" t="s">
        <v>13</v>
      </c>
      <c r="I21" s="12">
        <f>SUMIF(B39:B57,H21,I39:I57)</f>
        <v>0</v>
      </c>
    </row>
    <row r="22" spans="2:16" x14ac:dyDescent="0.55000000000000004">
      <c r="B22" s="13" t="s">
        <v>14</v>
      </c>
      <c r="C22" s="12">
        <f>SUMIF(B39:B57,B22,G39:G57)</f>
        <v>8000</v>
      </c>
      <c r="E22" s="13" t="s">
        <v>14</v>
      </c>
      <c r="F22" s="12">
        <f>SUMIF(B39:B57,E22,H39:H57)</f>
        <v>0</v>
      </c>
      <c r="H22" s="13" t="s">
        <v>14</v>
      </c>
      <c r="I22" s="12">
        <f>SUMIF(B39:B57,H22,I39:I57)</f>
        <v>0</v>
      </c>
    </row>
    <row r="23" spans="2:16" x14ac:dyDescent="0.55000000000000004">
      <c r="B23" s="13" t="s">
        <v>15</v>
      </c>
      <c r="C23" s="12">
        <f>SUMIF(B39:B57,B23,G39:G57)</f>
        <v>340</v>
      </c>
      <c r="E23" s="13" t="s">
        <v>15</v>
      </c>
      <c r="F23" s="12">
        <f>SUMIF(B39:B57,E23,H39:H57)</f>
        <v>0</v>
      </c>
      <c r="H23" s="13" t="s">
        <v>15</v>
      </c>
      <c r="I23" s="12">
        <f>SUMIF(B39:B57,H23,I39:I57)</f>
        <v>0</v>
      </c>
    </row>
    <row r="24" spans="2:16" x14ac:dyDescent="0.55000000000000004">
      <c r="B24" s="13" t="s">
        <v>16</v>
      </c>
      <c r="C24" s="12">
        <f>SUMIF(B39:B57,B24,G39:G57)</f>
        <v>0</v>
      </c>
      <c r="E24" s="13" t="s">
        <v>16</v>
      </c>
      <c r="F24" s="12">
        <f>SUMIF(B39:B57,E24,H39:H57)</f>
        <v>0</v>
      </c>
      <c r="H24" s="13" t="s">
        <v>16</v>
      </c>
      <c r="I24" s="12">
        <f>SUMIF(B39:B57,H24,I39:I57)</f>
        <v>0</v>
      </c>
    </row>
    <row r="25" spans="2:16" x14ac:dyDescent="0.55000000000000004">
      <c r="B25" s="13" t="s">
        <v>17</v>
      </c>
      <c r="C25" s="12">
        <f>SUMIF(B39:B57,B25,G39:G57)</f>
        <v>1600</v>
      </c>
      <c r="E25" s="13" t="s">
        <v>17</v>
      </c>
      <c r="F25" s="12">
        <f>SUMIF(B39:B57,E25,H39:H57)</f>
        <v>0</v>
      </c>
      <c r="H25" s="13" t="s">
        <v>17</v>
      </c>
      <c r="I25" s="12">
        <f>SUMIF(B39:B57,H25,I39:I57)</f>
        <v>0</v>
      </c>
    </row>
    <row r="26" spans="2:16" x14ac:dyDescent="0.55000000000000004">
      <c r="B26" s="13" t="s">
        <v>18</v>
      </c>
      <c r="C26" s="12">
        <f>SUMIF(B39:B57,B26,G39:G57)</f>
        <v>0</v>
      </c>
      <c r="E26" s="13" t="s">
        <v>18</v>
      </c>
      <c r="F26" s="12">
        <f>SUMIF(B39:B57,E26,H39:H57)</f>
        <v>0</v>
      </c>
      <c r="H26" s="13" t="s">
        <v>18</v>
      </c>
      <c r="I26" s="12">
        <f>SUMIF(B39:B57,H26,I39:I57)</f>
        <v>0</v>
      </c>
    </row>
    <row r="27" spans="2:16" x14ac:dyDescent="0.55000000000000004">
      <c r="B27" s="13" t="s">
        <v>19</v>
      </c>
      <c r="C27" s="12">
        <f>SUMIF(B39:B57,B27,G39:G57)</f>
        <v>0</v>
      </c>
      <c r="E27" s="13" t="s">
        <v>19</v>
      </c>
      <c r="F27" s="12">
        <f>SUMIF(B39:B57,E27,H39:H57)</f>
        <v>0</v>
      </c>
      <c r="H27" s="13" t="s">
        <v>19</v>
      </c>
      <c r="I27" s="12">
        <f>SUMIF(B39:B57,H27,I39:I57)</f>
        <v>0</v>
      </c>
    </row>
    <row r="28" spans="2:16" x14ac:dyDescent="0.55000000000000004">
      <c r="B28" s="13" t="s">
        <v>40</v>
      </c>
      <c r="C28" s="12">
        <f>SUMIF(B39:B57,B28,G39:G57)</f>
        <v>0</v>
      </c>
      <c r="E28" s="13" t="s">
        <v>40</v>
      </c>
      <c r="F28" s="12">
        <f>SUMIF(B39:B57,E28,H39:H57)</f>
        <v>0</v>
      </c>
      <c r="H28" s="13" t="s">
        <v>40</v>
      </c>
      <c r="I28" s="12">
        <f>SUMIF(B39:B57,H28,I39:I57)</f>
        <v>0</v>
      </c>
    </row>
    <row r="29" spans="2:16" x14ac:dyDescent="0.55000000000000004">
      <c r="B29" s="13" t="s">
        <v>20</v>
      </c>
      <c r="C29" s="12">
        <f>SUMIF(B39:B57,B29,G39:G57)</f>
        <v>0</v>
      </c>
      <c r="E29" s="13" t="s">
        <v>20</v>
      </c>
      <c r="F29" s="12">
        <f>SUMIF(B39:B57,E29,H39:H57)</f>
        <v>0</v>
      </c>
      <c r="H29" s="13" t="s">
        <v>20</v>
      </c>
      <c r="I29" s="12">
        <f>SUMIF(B39:B57,H29,I39:I57)</f>
        <v>0</v>
      </c>
    </row>
    <row r="30" spans="2:16" x14ac:dyDescent="0.55000000000000004">
      <c r="B30" s="13" t="s">
        <v>21</v>
      </c>
      <c r="C30" s="12">
        <f>SUMIF(B39:B57,B30,G39:G57)</f>
        <v>0</v>
      </c>
      <c r="E30" s="13" t="s">
        <v>21</v>
      </c>
      <c r="F30" s="12">
        <f>SUMIF(B39:B57,E30,H39:H57)</f>
        <v>0</v>
      </c>
      <c r="H30" s="13" t="s">
        <v>21</v>
      </c>
      <c r="I30" s="12">
        <f>SUMIF(B39:B57,H30,I39:I57)</f>
        <v>0</v>
      </c>
    </row>
    <row r="31" spans="2:16" x14ac:dyDescent="0.55000000000000004">
      <c r="B31" s="13" t="s">
        <v>22</v>
      </c>
      <c r="C31" s="12">
        <f>SUMIF(B39:B57,B31,G39:G57)</f>
        <v>0</v>
      </c>
      <c r="E31" s="13" t="s">
        <v>22</v>
      </c>
      <c r="F31" s="12">
        <f>SUMIF(B39:B57,E31,H39:H57)</f>
        <v>0</v>
      </c>
      <c r="H31" s="13" t="s">
        <v>22</v>
      </c>
      <c r="I31" s="12">
        <f>SUMIF(B39:B57,H31,I39:I57)</f>
        <v>0</v>
      </c>
    </row>
    <row r="32" spans="2:16" x14ac:dyDescent="0.55000000000000004">
      <c r="B32" s="13" t="s">
        <v>23</v>
      </c>
      <c r="C32" s="12">
        <f>SUMIF(B39:B57,B32,G39:G57)</f>
        <v>7200</v>
      </c>
      <c r="E32" s="13" t="s">
        <v>23</v>
      </c>
      <c r="F32" s="12">
        <f>SUMIF(B39:B57,E32,H39:H57)</f>
        <v>29930</v>
      </c>
      <c r="H32" s="13" t="s">
        <v>23</v>
      </c>
      <c r="I32" s="12">
        <f>SUMIF(B39:B57,H32,I39:I57)</f>
        <v>0</v>
      </c>
    </row>
    <row r="33" spans="2:10" x14ac:dyDescent="0.55000000000000004">
      <c r="B33" s="13" t="s">
        <v>24</v>
      </c>
      <c r="C33" s="12">
        <f>SUMIF(B39:B57,B33,G39:G57)</f>
        <v>0</v>
      </c>
      <c r="E33" s="13" t="s">
        <v>24</v>
      </c>
      <c r="F33" s="12">
        <f>SUMIF(B39:B57,E33,H39:H57)</f>
        <v>0</v>
      </c>
      <c r="H33" s="13" t="s">
        <v>24</v>
      </c>
      <c r="I33" s="12">
        <f>SUMIF(B39:B57,H33,I39:I57)</f>
        <v>0</v>
      </c>
    </row>
    <row r="34" spans="2:10" ht="18.5" thickBot="1" x14ac:dyDescent="0.6">
      <c r="B34" s="37" t="s">
        <v>25</v>
      </c>
      <c r="C34" s="38">
        <f>SUMIF(B39:B57,B34,G39:G57)</f>
        <v>0</v>
      </c>
      <c r="E34" s="15" t="s">
        <v>25</v>
      </c>
      <c r="F34" s="12">
        <f>SUMIF(B39:B57,E34,H39:H57)</f>
        <v>12000</v>
      </c>
      <c r="H34" s="15" t="s">
        <v>25</v>
      </c>
      <c r="I34" s="12">
        <f>SUMIF(B39:B57,H34,I39:I57)</f>
        <v>20000</v>
      </c>
    </row>
    <row r="35" spans="2:10" ht="19" thickTop="1" thickBot="1" x14ac:dyDescent="0.6">
      <c r="B35" s="17" t="s">
        <v>7</v>
      </c>
      <c r="C35" s="18">
        <f>SUM(C21:C34)</f>
        <v>37580</v>
      </c>
      <c r="E35" s="17" t="s">
        <v>7</v>
      </c>
      <c r="F35" s="18">
        <f>SUM(F21:F34)</f>
        <v>41930</v>
      </c>
      <c r="H35" s="17" t="s">
        <v>7</v>
      </c>
      <c r="I35" s="18">
        <f>SUM(I21:I34)</f>
        <v>20000</v>
      </c>
    </row>
    <row r="37" spans="2:10" ht="18.5" thickBot="1" x14ac:dyDescent="0.6">
      <c r="B37" t="s">
        <v>60</v>
      </c>
    </row>
    <row r="38" spans="2:10" ht="18.5" thickBot="1" x14ac:dyDescent="0.6">
      <c r="B38" s="25" t="s">
        <v>28</v>
      </c>
      <c r="C38" s="26" t="s">
        <v>29</v>
      </c>
      <c r="D38" s="26" t="s">
        <v>30</v>
      </c>
      <c r="E38" s="26" t="s">
        <v>31</v>
      </c>
      <c r="F38" s="26" t="s">
        <v>44</v>
      </c>
      <c r="G38" s="33" t="s">
        <v>49</v>
      </c>
      <c r="H38" s="33" t="s">
        <v>50</v>
      </c>
      <c r="I38" s="33" t="s">
        <v>51</v>
      </c>
      <c r="J38" s="22" t="s">
        <v>32</v>
      </c>
    </row>
    <row r="39" spans="2:10" ht="18.5" thickTop="1" x14ac:dyDescent="0.55000000000000004">
      <c r="B39" s="11" t="s">
        <v>13</v>
      </c>
      <c r="C39" s="3" t="s">
        <v>88</v>
      </c>
      <c r="D39" s="4">
        <v>1000</v>
      </c>
      <c r="E39" s="3">
        <v>20</v>
      </c>
      <c r="F39" s="4">
        <f>D39*E39</f>
        <v>20000</v>
      </c>
      <c r="G39" s="34">
        <v>20000</v>
      </c>
      <c r="H39" s="34"/>
      <c r="I39" s="34"/>
      <c r="J39" s="20" t="s">
        <v>90</v>
      </c>
    </row>
    <row r="40" spans="2:10" x14ac:dyDescent="0.55000000000000004">
      <c r="B40" s="11" t="s">
        <v>13</v>
      </c>
      <c r="C40" s="1" t="s">
        <v>94</v>
      </c>
      <c r="D40" s="2">
        <v>110</v>
      </c>
      <c r="E40" s="1">
        <v>4</v>
      </c>
      <c r="F40" s="4">
        <f t="shared" ref="F40:F57" si="0">D40*E40</f>
        <v>440</v>
      </c>
      <c r="G40" s="34">
        <v>440</v>
      </c>
      <c r="H40" s="34"/>
      <c r="I40" s="34"/>
      <c r="J40" s="20" t="s">
        <v>90</v>
      </c>
    </row>
    <row r="41" spans="2:10" x14ac:dyDescent="0.55000000000000004">
      <c r="B41" s="11" t="s">
        <v>14</v>
      </c>
      <c r="C41" s="3" t="s">
        <v>86</v>
      </c>
      <c r="D41" s="2">
        <v>2000</v>
      </c>
      <c r="E41" s="1">
        <v>1</v>
      </c>
      <c r="F41" s="4">
        <f t="shared" si="0"/>
        <v>2000</v>
      </c>
      <c r="G41" s="34">
        <v>2000</v>
      </c>
      <c r="H41" s="34"/>
      <c r="I41" s="34"/>
      <c r="J41" s="20" t="s">
        <v>82</v>
      </c>
    </row>
    <row r="42" spans="2:10" x14ac:dyDescent="0.55000000000000004">
      <c r="B42" s="11" t="s">
        <v>14</v>
      </c>
      <c r="C42" s="1" t="s">
        <v>87</v>
      </c>
      <c r="D42" s="2">
        <v>3000</v>
      </c>
      <c r="E42" s="1">
        <v>2</v>
      </c>
      <c r="F42" s="4">
        <f t="shared" si="0"/>
        <v>6000</v>
      </c>
      <c r="G42" s="34">
        <v>6000</v>
      </c>
      <c r="H42" s="34"/>
      <c r="I42" s="34"/>
      <c r="J42" s="20" t="s">
        <v>82</v>
      </c>
    </row>
    <row r="43" spans="2:10" x14ac:dyDescent="0.55000000000000004">
      <c r="B43" s="11" t="s">
        <v>15</v>
      </c>
      <c r="C43" s="1" t="s">
        <v>89</v>
      </c>
      <c r="D43" s="2">
        <v>85</v>
      </c>
      <c r="E43" s="1">
        <v>4</v>
      </c>
      <c r="F43" s="4">
        <f t="shared" si="0"/>
        <v>340</v>
      </c>
      <c r="G43" s="34">
        <v>340</v>
      </c>
      <c r="H43" s="34"/>
      <c r="I43" s="34"/>
      <c r="J43" s="19" t="s">
        <v>93</v>
      </c>
    </row>
    <row r="44" spans="2:10" x14ac:dyDescent="0.55000000000000004">
      <c r="B44" s="11" t="s">
        <v>17</v>
      </c>
      <c r="C44" s="1" t="s">
        <v>91</v>
      </c>
      <c r="D44" s="2">
        <v>10</v>
      </c>
      <c r="E44" s="1">
        <v>160</v>
      </c>
      <c r="F44" s="4">
        <f t="shared" si="0"/>
        <v>1600</v>
      </c>
      <c r="G44" s="34">
        <v>1600</v>
      </c>
      <c r="H44" s="34"/>
      <c r="I44" s="34"/>
      <c r="J44" s="19" t="s">
        <v>92</v>
      </c>
    </row>
    <row r="45" spans="2:10" x14ac:dyDescent="0.55000000000000004">
      <c r="B45" s="11" t="s">
        <v>23</v>
      </c>
      <c r="C45" s="1" t="s">
        <v>85</v>
      </c>
      <c r="D45" s="2">
        <v>2380</v>
      </c>
      <c r="E45" s="1">
        <v>10</v>
      </c>
      <c r="F45" s="4">
        <f t="shared" si="0"/>
        <v>23800</v>
      </c>
      <c r="G45" s="34">
        <v>3800</v>
      </c>
      <c r="H45" s="34">
        <v>20000</v>
      </c>
      <c r="I45" s="34"/>
      <c r="J45" s="20" t="s">
        <v>90</v>
      </c>
    </row>
    <row r="46" spans="2:10" x14ac:dyDescent="0.55000000000000004">
      <c r="B46" s="11" t="s">
        <v>23</v>
      </c>
      <c r="C46" s="1" t="s">
        <v>96</v>
      </c>
      <c r="D46" s="2">
        <v>680</v>
      </c>
      <c r="E46" s="1">
        <v>5</v>
      </c>
      <c r="F46" s="4">
        <f t="shared" ref="F46" si="1">D46*E46</f>
        <v>3400</v>
      </c>
      <c r="G46" s="34">
        <v>3400</v>
      </c>
      <c r="H46" s="34"/>
      <c r="I46" s="34"/>
      <c r="J46" s="20" t="s">
        <v>90</v>
      </c>
    </row>
    <row r="47" spans="2:10" x14ac:dyDescent="0.55000000000000004">
      <c r="B47" s="11" t="s">
        <v>23</v>
      </c>
      <c r="C47" s="1" t="s">
        <v>97</v>
      </c>
      <c r="D47" s="2">
        <v>200</v>
      </c>
      <c r="E47" s="1">
        <v>10</v>
      </c>
      <c r="F47" s="4">
        <f t="shared" si="0"/>
        <v>2000</v>
      </c>
      <c r="G47" s="34"/>
      <c r="H47" s="34">
        <v>2000</v>
      </c>
      <c r="I47" s="34"/>
      <c r="J47" s="19" t="s">
        <v>90</v>
      </c>
    </row>
    <row r="48" spans="2:10" x14ac:dyDescent="0.55000000000000004">
      <c r="B48" s="11" t="s">
        <v>23</v>
      </c>
      <c r="C48" s="5" t="s">
        <v>99</v>
      </c>
      <c r="D48" s="6">
        <v>7930</v>
      </c>
      <c r="E48" s="5">
        <v>1</v>
      </c>
      <c r="F48" s="4">
        <f t="shared" ref="F48" si="2">D48*E48</f>
        <v>7930</v>
      </c>
      <c r="G48" s="34"/>
      <c r="H48" s="35">
        <v>7930</v>
      </c>
      <c r="I48" s="35"/>
      <c r="J48" s="23" t="s">
        <v>100</v>
      </c>
    </row>
    <row r="49" spans="2:10" x14ac:dyDescent="0.55000000000000004">
      <c r="B49" s="11" t="s">
        <v>25</v>
      </c>
      <c r="C49" s="5" t="s">
        <v>83</v>
      </c>
      <c r="D49" s="6">
        <v>4000</v>
      </c>
      <c r="E49" s="5">
        <v>8</v>
      </c>
      <c r="F49" s="4">
        <f t="shared" ref="F49" si="3">D49*E49</f>
        <v>32000</v>
      </c>
      <c r="G49" s="34"/>
      <c r="H49" s="35">
        <v>12000</v>
      </c>
      <c r="I49" s="35">
        <v>20000</v>
      </c>
      <c r="J49" s="23" t="s">
        <v>84</v>
      </c>
    </row>
    <row r="50" spans="2:10" x14ac:dyDescent="0.55000000000000004">
      <c r="B50" s="11"/>
      <c r="C50" s="5"/>
      <c r="D50" s="6"/>
      <c r="E50" s="5"/>
      <c r="F50" s="4">
        <f t="shared" si="0"/>
        <v>0</v>
      </c>
      <c r="G50" s="34"/>
      <c r="H50" s="35"/>
      <c r="I50" s="35"/>
      <c r="J50" s="23"/>
    </row>
    <row r="51" spans="2:10" x14ac:dyDescent="0.55000000000000004">
      <c r="B51" s="11"/>
      <c r="C51" s="1"/>
      <c r="D51" s="2"/>
      <c r="E51" s="1"/>
      <c r="F51" s="4">
        <f t="shared" si="0"/>
        <v>0</v>
      </c>
      <c r="G51" s="34"/>
      <c r="H51" s="34"/>
      <c r="I51" s="34"/>
      <c r="J51" s="19"/>
    </row>
    <row r="52" spans="2:10" x14ac:dyDescent="0.55000000000000004">
      <c r="B52" s="11"/>
      <c r="C52" s="1"/>
      <c r="D52" s="2"/>
      <c r="E52" s="1"/>
      <c r="F52" s="4">
        <f t="shared" si="0"/>
        <v>0</v>
      </c>
      <c r="G52" s="34"/>
      <c r="H52" s="34"/>
      <c r="I52" s="34"/>
      <c r="J52" s="19"/>
    </row>
    <row r="53" spans="2:10" x14ac:dyDescent="0.55000000000000004">
      <c r="B53" s="11"/>
      <c r="C53" s="1"/>
      <c r="D53" s="2"/>
      <c r="E53" s="1"/>
      <c r="F53" s="4">
        <f t="shared" si="0"/>
        <v>0</v>
      </c>
      <c r="G53" s="34"/>
      <c r="H53" s="34"/>
      <c r="I53" s="34"/>
      <c r="J53" s="19"/>
    </row>
    <row r="54" spans="2:10" x14ac:dyDescent="0.55000000000000004">
      <c r="B54" s="11"/>
      <c r="C54" s="1"/>
      <c r="D54" s="2"/>
      <c r="E54" s="1"/>
      <c r="F54" s="4">
        <f t="shared" si="0"/>
        <v>0</v>
      </c>
      <c r="G54" s="34"/>
      <c r="H54" s="34"/>
      <c r="I54" s="34"/>
      <c r="J54" s="19"/>
    </row>
    <row r="55" spans="2:10" x14ac:dyDescent="0.55000000000000004">
      <c r="B55" s="11"/>
      <c r="C55" s="1"/>
      <c r="D55" s="2"/>
      <c r="E55" s="1"/>
      <c r="F55" s="4">
        <f t="shared" si="0"/>
        <v>0</v>
      </c>
      <c r="G55" s="34"/>
      <c r="H55" s="34"/>
      <c r="I55" s="34"/>
      <c r="J55" s="19"/>
    </row>
    <row r="56" spans="2:10" x14ac:dyDescent="0.55000000000000004">
      <c r="B56" s="11"/>
      <c r="C56" s="1"/>
      <c r="D56" s="2"/>
      <c r="E56" s="1"/>
      <c r="F56" s="4">
        <f t="shared" si="0"/>
        <v>0</v>
      </c>
      <c r="G56" s="34"/>
      <c r="H56" s="34"/>
      <c r="I56" s="34"/>
      <c r="J56" s="19"/>
    </row>
    <row r="57" spans="2:10" ht="18.5" thickBot="1" x14ac:dyDescent="0.6">
      <c r="B57" s="11"/>
      <c r="C57" s="5"/>
      <c r="D57" s="6"/>
      <c r="E57" s="5"/>
      <c r="F57" s="4">
        <f t="shared" si="0"/>
        <v>0</v>
      </c>
      <c r="G57" s="34"/>
      <c r="H57" s="35"/>
      <c r="I57" s="35"/>
      <c r="J57" s="23"/>
    </row>
    <row r="58" spans="2:10" ht="19" thickTop="1" thickBot="1" x14ac:dyDescent="0.6">
      <c r="B58" s="40" t="s">
        <v>7</v>
      </c>
      <c r="C58" s="41"/>
      <c r="D58" s="41"/>
      <c r="E58" s="42"/>
      <c r="F58" s="27">
        <f>SUM(F39:F57)</f>
        <v>99510</v>
      </c>
      <c r="G58" s="27">
        <f>SUM(G39:G57)</f>
        <v>37580</v>
      </c>
      <c r="H58" s="27">
        <f>SUM(H39:H57)</f>
        <v>41930</v>
      </c>
      <c r="I58" s="27">
        <f>SUM(I39:I57)</f>
        <v>20000</v>
      </c>
      <c r="J58" s="24"/>
    </row>
  </sheetData>
  <mergeCells count="4">
    <mergeCell ref="A1:B1"/>
    <mergeCell ref="A2:B2"/>
    <mergeCell ref="A3:B3"/>
    <mergeCell ref="B58:E58"/>
  </mergeCells>
  <phoneticPr fontId="2"/>
  <conditionalFormatting sqref="G39:G47 G49 G51:G57">
    <cfRule type="cellIs" dxfId="50" priority="45" operator="greaterThan">
      <formula>0</formula>
    </cfRule>
    <cfRule type="cellIs" dxfId="49" priority="48" operator="greaterThan">
      <formula>0</formula>
    </cfRule>
    <cfRule type="cellIs" dxfId="48" priority="51" operator="greaterThan">
      <formula>0</formula>
    </cfRule>
    <cfRule type="cellIs" dxfId="47" priority="52" operator="greaterThan">
      <formula>0</formula>
    </cfRule>
  </conditionalFormatting>
  <conditionalFormatting sqref="G39:I47 G49 G51:I57">
    <cfRule type="cellIs" dxfId="46" priority="50" operator="greaterThan">
      <formula>$G$39&gt;0</formula>
    </cfRule>
  </conditionalFormatting>
  <conditionalFormatting sqref="G39:I39">
    <cfRule type="cellIs" dxfId="45" priority="49" operator="greaterThan">
      <formula>0</formula>
    </cfRule>
  </conditionalFormatting>
  <conditionalFormatting sqref="H39:H47 H51:H57">
    <cfRule type="cellIs" dxfId="44" priority="41" operator="greaterThan">
      <formula>0</formula>
    </cfRule>
    <cfRule type="cellIs" dxfId="43" priority="44" operator="greaterThan">
      <formula>0</formula>
    </cfRule>
    <cfRule type="cellIs" dxfId="42" priority="47" operator="greaterThan">
      <formula>0</formula>
    </cfRule>
  </conditionalFormatting>
  <conditionalFormatting sqref="I39:I47 I51:I57">
    <cfRule type="cellIs" dxfId="41" priority="42" operator="greaterThan">
      <formula>0</formula>
    </cfRule>
    <cfRule type="cellIs" dxfId="40" priority="43" operator="greaterThan">
      <formula>0</formula>
    </cfRule>
    <cfRule type="cellIs" dxfId="39" priority="46" operator="greaterThan">
      <formula>0</formula>
    </cfRule>
  </conditionalFormatting>
  <conditionalFormatting sqref="G50">
    <cfRule type="cellIs" dxfId="38" priority="23" operator="greaterThan">
      <formula>0</formula>
    </cfRule>
    <cfRule type="cellIs" dxfId="37" priority="26" operator="greaterThan">
      <formula>0</formula>
    </cfRule>
    <cfRule type="cellIs" dxfId="36" priority="28" operator="greaterThan">
      <formula>0</formula>
    </cfRule>
    <cfRule type="cellIs" dxfId="35" priority="29" operator="greaterThan">
      <formula>0</formula>
    </cfRule>
  </conditionalFormatting>
  <conditionalFormatting sqref="G50:I50">
    <cfRule type="cellIs" dxfId="34" priority="27" operator="greaterThan">
      <formula>$G$39&gt;0</formula>
    </cfRule>
  </conditionalFormatting>
  <conditionalFormatting sqref="H50">
    <cfRule type="cellIs" dxfId="33" priority="19" operator="greaterThan">
      <formula>0</formula>
    </cfRule>
    <cfRule type="cellIs" dxfId="32" priority="22" operator="greaterThan">
      <formula>0</formula>
    </cfRule>
    <cfRule type="cellIs" dxfId="31" priority="25" operator="greaterThan">
      <formula>0</formula>
    </cfRule>
  </conditionalFormatting>
  <conditionalFormatting sqref="I50">
    <cfRule type="cellIs" dxfId="30" priority="20" operator="greaterThan">
      <formula>0</formula>
    </cfRule>
    <cfRule type="cellIs" dxfId="29" priority="21" operator="greaterThan">
      <formula>0</formula>
    </cfRule>
    <cfRule type="cellIs" dxfId="28" priority="24" operator="greaterThan">
      <formula>0</formula>
    </cfRule>
  </conditionalFormatting>
  <conditionalFormatting sqref="G48">
    <cfRule type="cellIs" dxfId="27" priority="12" operator="greaterThan">
      <formula>0</formula>
    </cfRule>
    <cfRule type="cellIs" dxfId="26" priority="15" operator="greaterThan">
      <formula>0</formula>
    </cfRule>
    <cfRule type="cellIs" dxfId="25" priority="17" operator="greaterThan">
      <formula>0</formula>
    </cfRule>
    <cfRule type="cellIs" dxfId="24" priority="18" operator="greaterThan">
      <formula>0</formula>
    </cfRule>
  </conditionalFormatting>
  <conditionalFormatting sqref="G48:I48">
    <cfRule type="cellIs" dxfId="23" priority="16" operator="greaterThan">
      <formula>$G$39&gt;0</formula>
    </cfRule>
  </conditionalFormatting>
  <conditionalFormatting sqref="H48">
    <cfRule type="cellIs" dxfId="22" priority="8" operator="greaterThan">
      <formula>0</formula>
    </cfRule>
    <cfRule type="cellIs" dxfId="21" priority="11" operator="greaterThan">
      <formula>0</formula>
    </cfRule>
    <cfRule type="cellIs" dxfId="20" priority="14" operator="greaterThan">
      <formula>0</formula>
    </cfRule>
  </conditionalFormatting>
  <conditionalFormatting sqref="I48">
    <cfRule type="cellIs" dxfId="19" priority="9" operator="greaterThan">
      <formula>0</formula>
    </cfRule>
    <cfRule type="cellIs" dxfId="18" priority="10" operator="greaterThan">
      <formula>0</formula>
    </cfRule>
    <cfRule type="cellIs" dxfId="17" priority="13" operator="greaterThan">
      <formula>0</formula>
    </cfRule>
  </conditionalFormatting>
  <conditionalFormatting sqref="H49:I49">
    <cfRule type="cellIs" dxfId="16" priority="7" operator="greaterThan">
      <formula>$G$39&gt;0</formula>
    </cfRule>
  </conditionalFormatting>
  <conditionalFormatting sqref="H49">
    <cfRule type="cellIs" dxfId="15" priority="1" operator="greaterThan">
      <formula>0</formula>
    </cfRule>
    <cfRule type="cellIs" dxfId="14" priority="4" operator="greaterThan">
      <formula>0</formula>
    </cfRule>
    <cfRule type="cellIs" dxfId="13" priority="6" operator="greaterThan">
      <formula>0</formula>
    </cfRule>
  </conditionalFormatting>
  <conditionalFormatting sqref="I49">
    <cfRule type="cellIs" dxfId="12" priority="2" operator="greaterThan">
      <formula>0</formula>
    </cfRule>
    <cfRule type="cellIs" dxfId="11" priority="3" operator="greaterThan">
      <formula>0</formula>
    </cfRule>
    <cfRule type="cellIs" dxfId="10" priority="5" operator="greaterThan">
      <formula>0</formula>
    </cfRule>
  </conditionalFormatting>
  <dataValidations count="1">
    <dataValidation type="list" errorStyle="warning" allowBlank="1" showErrorMessage="1" errorTitle="項目名不一致" error="項目名に誤りがあります。_x000a_ドロップダウンボックスの中にある項目から選択してください。" sqref="B39:B57" xr:uid="{F89B8DD1-3C50-4C12-B232-03B6B613097D}">
      <formula1>$B$21:$B$34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03-5810-4560-ADF9-F4D0057D1EEE}">
  <dimension ref="B2:M64"/>
  <sheetViews>
    <sheetView topLeftCell="A17" zoomScale="69" zoomScaleNormal="47" workbookViewId="0">
      <selection activeCell="F25" sqref="F25"/>
    </sheetView>
  </sheetViews>
  <sheetFormatPr defaultRowHeight="18" x14ac:dyDescent="0.55000000000000004"/>
  <cols>
    <col min="2" max="2" width="21.6640625" customWidth="1"/>
    <col min="3" max="3" width="15.08203125" bestFit="1" customWidth="1"/>
    <col min="4" max="4" width="9.08203125" bestFit="1" customWidth="1"/>
    <col min="5" max="5" width="12.6640625" customWidth="1"/>
    <col min="6" max="6" width="21.83203125" customWidth="1"/>
    <col min="7" max="7" width="15.5" customWidth="1"/>
    <col min="8" max="8" width="17.58203125" customWidth="1"/>
    <col min="9" max="9" width="18" customWidth="1"/>
    <col min="10" max="10" width="36.4140625" customWidth="1"/>
    <col min="11" max="11" width="9.08203125" bestFit="1" customWidth="1"/>
  </cols>
  <sheetData>
    <row r="2" spans="2:13" ht="18.5" thickBot="1" x14ac:dyDescent="0.6">
      <c r="B2" t="s">
        <v>26</v>
      </c>
      <c r="L2" s="8"/>
      <c r="M2" s="8"/>
    </row>
    <row r="3" spans="2:13" ht="18.5" thickBot="1" x14ac:dyDescent="0.6">
      <c r="B3" s="9" t="s">
        <v>27</v>
      </c>
      <c r="C3" s="10" t="s">
        <v>9</v>
      </c>
      <c r="L3" s="7"/>
      <c r="M3" s="7"/>
    </row>
    <row r="4" spans="2:13" ht="18.5" thickTop="1" x14ac:dyDescent="0.55000000000000004">
      <c r="B4" s="11" t="s">
        <v>61</v>
      </c>
      <c r="C4" s="12">
        <f>F38</f>
        <v>16850</v>
      </c>
      <c r="L4" s="8"/>
      <c r="M4" s="31"/>
    </row>
    <row r="5" spans="2:13" x14ac:dyDescent="0.55000000000000004">
      <c r="B5" s="13" t="s">
        <v>62</v>
      </c>
      <c r="C5" s="14">
        <f>F51</f>
        <v>117440</v>
      </c>
      <c r="L5" s="8"/>
      <c r="M5" s="31"/>
    </row>
    <row r="6" spans="2:13" ht="18.5" thickBot="1" x14ac:dyDescent="0.6">
      <c r="B6" s="15"/>
      <c r="C6" s="16">
        <f>F64</f>
        <v>0</v>
      </c>
      <c r="L6" s="8"/>
      <c r="M6" s="31"/>
    </row>
    <row r="7" spans="2:13" ht="19" thickTop="1" thickBot="1" x14ac:dyDescent="0.6">
      <c r="B7" s="17" t="s">
        <v>7</v>
      </c>
      <c r="C7" s="18">
        <f>SUM(C4:C6)</f>
        <v>134290</v>
      </c>
      <c r="L7" s="8"/>
      <c r="M7" s="31"/>
    </row>
    <row r="8" spans="2:13" x14ac:dyDescent="0.55000000000000004">
      <c r="B8" s="8"/>
      <c r="C8" s="31"/>
      <c r="L8" s="8"/>
      <c r="M8" s="31"/>
    </row>
    <row r="9" spans="2:13" ht="18.5" thickBot="1" x14ac:dyDescent="0.6">
      <c r="B9" t="s">
        <v>59</v>
      </c>
      <c r="D9" s="8"/>
      <c r="E9" t="s">
        <v>57</v>
      </c>
      <c r="H9" t="s">
        <v>58</v>
      </c>
      <c r="J9" s="8"/>
      <c r="L9" s="8"/>
      <c r="M9" s="31"/>
    </row>
    <row r="10" spans="2:13" ht="18.5" thickBot="1" x14ac:dyDescent="0.6">
      <c r="B10" s="9" t="s">
        <v>12</v>
      </c>
      <c r="C10" s="10" t="s">
        <v>9</v>
      </c>
      <c r="D10" s="7"/>
      <c r="E10" s="9" t="s">
        <v>12</v>
      </c>
      <c r="F10" s="10" t="s">
        <v>9</v>
      </c>
      <c r="H10" s="9" t="s">
        <v>12</v>
      </c>
      <c r="I10" s="10" t="s">
        <v>9</v>
      </c>
      <c r="J10" s="7"/>
      <c r="L10" s="8"/>
      <c r="M10" s="31"/>
    </row>
    <row r="11" spans="2:13" ht="18.5" thickTop="1" x14ac:dyDescent="0.55000000000000004">
      <c r="B11" s="11" t="s">
        <v>13</v>
      </c>
      <c r="C11" s="12">
        <f>SUMIF(B30:B64,B11,G30:G64)</f>
        <v>0</v>
      </c>
      <c r="D11" s="8"/>
      <c r="E11" s="11" t="s">
        <v>13</v>
      </c>
      <c r="F11" s="12">
        <f t="shared" ref="F11:F24" si="0">SUMIF($B$30:$B$64,E11,$H$30:$H$64)</f>
        <v>0</v>
      </c>
      <c r="H11" s="11" t="s">
        <v>13</v>
      </c>
      <c r="I11" s="12">
        <f t="shared" ref="I11:I24" si="1">SUMIF($B$30:$B$64,$H11,$I$30:$I$64)</f>
        <v>0</v>
      </c>
      <c r="J11" s="31"/>
      <c r="L11" s="8"/>
      <c r="M11" s="31"/>
    </row>
    <row r="12" spans="2:13" x14ac:dyDescent="0.55000000000000004">
      <c r="B12" s="13" t="s">
        <v>14</v>
      </c>
      <c r="C12" s="12">
        <f>SUMIF(B30:B64,B12,G30:G64)</f>
        <v>0</v>
      </c>
      <c r="D12" s="8"/>
      <c r="E12" s="13" t="s">
        <v>14</v>
      </c>
      <c r="F12" s="12">
        <f t="shared" si="0"/>
        <v>0</v>
      </c>
      <c r="H12" s="13" t="s">
        <v>14</v>
      </c>
      <c r="I12" s="12">
        <f t="shared" si="1"/>
        <v>0</v>
      </c>
      <c r="J12" s="31"/>
      <c r="L12" s="8"/>
      <c r="M12" s="31"/>
    </row>
    <row r="13" spans="2:13" x14ac:dyDescent="0.55000000000000004">
      <c r="B13" s="13" t="s">
        <v>15</v>
      </c>
      <c r="C13" s="12">
        <f>SUMIF(B30:B64,B13,G30:G64)</f>
        <v>0</v>
      </c>
      <c r="D13" s="8"/>
      <c r="E13" s="13" t="s">
        <v>15</v>
      </c>
      <c r="F13" s="12">
        <f t="shared" si="0"/>
        <v>0</v>
      </c>
      <c r="H13" s="13" t="s">
        <v>15</v>
      </c>
      <c r="I13" s="12">
        <f t="shared" si="1"/>
        <v>0</v>
      </c>
      <c r="J13" s="31"/>
      <c r="L13" s="8"/>
      <c r="M13" s="31"/>
    </row>
    <row r="14" spans="2:13" x14ac:dyDescent="0.55000000000000004">
      <c r="B14" s="13" t="s">
        <v>16</v>
      </c>
      <c r="C14" s="12">
        <f t="shared" ref="C14:C24" si="2">SUMIF($B$30:$B$64,B14,$G$30:$G$64)</f>
        <v>23670</v>
      </c>
      <c r="D14" s="8"/>
      <c r="E14" s="13" t="s">
        <v>16</v>
      </c>
      <c r="F14" s="12">
        <f t="shared" si="0"/>
        <v>0</v>
      </c>
      <c r="H14" s="13" t="s">
        <v>16</v>
      </c>
      <c r="I14" s="12">
        <f t="shared" si="1"/>
        <v>0</v>
      </c>
      <c r="J14" s="31"/>
      <c r="L14" s="8"/>
      <c r="M14" s="31"/>
    </row>
    <row r="15" spans="2:13" x14ac:dyDescent="0.55000000000000004">
      <c r="B15" s="13" t="s">
        <v>17</v>
      </c>
      <c r="C15" s="12">
        <f t="shared" si="2"/>
        <v>0</v>
      </c>
      <c r="D15" s="8"/>
      <c r="E15" s="13" t="s">
        <v>17</v>
      </c>
      <c r="F15" s="12">
        <f t="shared" si="0"/>
        <v>0</v>
      </c>
      <c r="H15" s="13" t="s">
        <v>17</v>
      </c>
      <c r="I15" s="12">
        <f t="shared" si="1"/>
        <v>0</v>
      </c>
      <c r="J15" s="31"/>
      <c r="L15" s="8"/>
      <c r="M15" s="31"/>
    </row>
    <row r="16" spans="2:13" x14ac:dyDescent="0.55000000000000004">
      <c r="B16" s="13" t="s">
        <v>18</v>
      </c>
      <c r="C16" s="12">
        <f t="shared" si="2"/>
        <v>0</v>
      </c>
      <c r="D16" s="8"/>
      <c r="E16" s="13" t="s">
        <v>18</v>
      </c>
      <c r="F16" s="12">
        <f t="shared" si="0"/>
        <v>0</v>
      </c>
      <c r="H16" s="13" t="s">
        <v>18</v>
      </c>
      <c r="I16" s="12">
        <f t="shared" si="1"/>
        <v>0</v>
      </c>
      <c r="J16" s="31"/>
      <c r="L16" s="8"/>
      <c r="M16" s="31"/>
    </row>
    <row r="17" spans="2:13" x14ac:dyDescent="0.55000000000000004">
      <c r="B17" s="13" t="s">
        <v>19</v>
      </c>
      <c r="C17" s="12">
        <f t="shared" si="2"/>
        <v>0</v>
      </c>
      <c r="D17" s="8"/>
      <c r="E17" s="13" t="s">
        <v>19</v>
      </c>
      <c r="F17" s="12">
        <f t="shared" si="0"/>
        <v>0</v>
      </c>
      <c r="H17" s="13" t="s">
        <v>19</v>
      </c>
      <c r="I17" s="12">
        <f t="shared" si="1"/>
        <v>0</v>
      </c>
      <c r="J17" s="31"/>
      <c r="L17" s="8"/>
      <c r="M17" s="31"/>
    </row>
    <row r="18" spans="2:13" x14ac:dyDescent="0.55000000000000004">
      <c r="B18" s="13" t="s">
        <v>40</v>
      </c>
      <c r="C18" s="12">
        <f t="shared" si="2"/>
        <v>550</v>
      </c>
      <c r="D18" s="8"/>
      <c r="E18" s="13" t="s">
        <v>40</v>
      </c>
      <c r="F18" s="12">
        <f t="shared" si="0"/>
        <v>0</v>
      </c>
      <c r="H18" s="13" t="s">
        <v>40</v>
      </c>
      <c r="I18" s="12">
        <f t="shared" si="1"/>
        <v>0</v>
      </c>
      <c r="J18" s="31"/>
      <c r="L18" s="8"/>
      <c r="M18" s="31"/>
    </row>
    <row r="19" spans="2:13" x14ac:dyDescent="0.55000000000000004">
      <c r="B19" s="13" t="s">
        <v>20</v>
      </c>
      <c r="C19" s="12">
        <f t="shared" si="2"/>
        <v>0</v>
      </c>
      <c r="D19" s="8"/>
      <c r="E19" s="13" t="s">
        <v>20</v>
      </c>
      <c r="F19" s="12">
        <f t="shared" si="0"/>
        <v>0</v>
      </c>
      <c r="H19" s="13" t="s">
        <v>20</v>
      </c>
      <c r="I19" s="12">
        <f t="shared" si="1"/>
        <v>0</v>
      </c>
      <c r="J19" s="31"/>
      <c r="L19" s="8"/>
      <c r="M19" s="31"/>
    </row>
    <row r="20" spans="2:13" x14ac:dyDescent="0.55000000000000004">
      <c r="B20" s="13" t="s">
        <v>21</v>
      </c>
      <c r="C20" s="12">
        <f t="shared" si="2"/>
        <v>4000</v>
      </c>
      <c r="D20" s="8"/>
      <c r="E20" s="13" t="s">
        <v>21</v>
      </c>
      <c r="F20" s="12">
        <f t="shared" si="0"/>
        <v>0</v>
      </c>
      <c r="H20" s="13" t="s">
        <v>21</v>
      </c>
      <c r="I20" s="12">
        <f t="shared" si="1"/>
        <v>0</v>
      </c>
      <c r="J20" s="31"/>
    </row>
    <row r="21" spans="2:13" x14ac:dyDescent="0.55000000000000004">
      <c r="B21" s="13" t="s">
        <v>22</v>
      </c>
      <c r="C21" s="12">
        <f t="shared" si="2"/>
        <v>20000</v>
      </c>
      <c r="D21" s="8"/>
      <c r="E21" s="13" t="s">
        <v>22</v>
      </c>
      <c r="F21" s="12">
        <f t="shared" si="0"/>
        <v>76000</v>
      </c>
      <c r="H21" s="13" t="s">
        <v>22</v>
      </c>
      <c r="I21" s="12">
        <f t="shared" si="1"/>
        <v>0</v>
      </c>
      <c r="J21" s="31"/>
    </row>
    <row r="22" spans="2:13" x14ac:dyDescent="0.55000000000000004">
      <c r="B22" s="13" t="s">
        <v>23</v>
      </c>
      <c r="C22" s="12">
        <f t="shared" si="2"/>
        <v>0</v>
      </c>
      <c r="D22" s="8"/>
      <c r="E22" s="13" t="s">
        <v>23</v>
      </c>
      <c r="F22" s="12">
        <f t="shared" si="0"/>
        <v>0</v>
      </c>
      <c r="H22" s="13" t="s">
        <v>23</v>
      </c>
      <c r="I22" s="12">
        <f t="shared" si="1"/>
        <v>0</v>
      </c>
      <c r="J22" s="31"/>
    </row>
    <row r="23" spans="2:13" x14ac:dyDescent="0.55000000000000004">
      <c r="B23" s="13" t="s">
        <v>24</v>
      </c>
      <c r="C23" s="12">
        <f t="shared" si="2"/>
        <v>0</v>
      </c>
      <c r="D23" s="8"/>
      <c r="E23" s="13" t="s">
        <v>24</v>
      </c>
      <c r="F23" s="12">
        <f t="shared" si="0"/>
        <v>0</v>
      </c>
      <c r="H23" s="13" t="s">
        <v>24</v>
      </c>
      <c r="I23" s="12">
        <f t="shared" si="1"/>
        <v>0</v>
      </c>
      <c r="J23" s="31"/>
    </row>
    <row r="24" spans="2:13" ht="18.5" thickBot="1" x14ac:dyDescent="0.6">
      <c r="B24" s="15" t="s">
        <v>25</v>
      </c>
      <c r="C24" s="12">
        <f t="shared" si="2"/>
        <v>0</v>
      </c>
      <c r="D24" s="8"/>
      <c r="E24" s="15" t="s">
        <v>25</v>
      </c>
      <c r="F24" s="12">
        <f t="shared" si="0"/>
        <v>10000</v>
      </c>
      <c r="H24" s="15" t="s">
        <v>25</v>
      </c>
      <c r="I24" s="12">
        <f t="shared" si="1"/>
        <v>0</v>
      </c>
      <c r="J24" s="31"/>
    </row>
    <row r="25" spans="2:13" ht="19" thickTop="1" thickBot="1" x14ac:dyDescent="0.6">
      <c r="B25" s="17" t="s">
        <v>7</v>
      </c>
      <c r="C25" s="18">
        <f t="shared" ref="C25" si="3">SUM(C11:C24)</f>
        <v>48220</v>
      </c>
      <c r="D25" s="8"/>
      <c r="E25" s="17" t="s">
        <v>7</v>
      </c>
      <c r="F25" s="18">
        <f>SUM(F11:F24)</f>
        <v>86000</v>
      </c>
      <c r="H25" s="17" t="s">
        <v>7</v>
      </c>
      <c r="I25" s="18">
        <f>SUM(I11:I24)</f>
        <v>0</v>
      </c>
      <c r="J25" s="31"/>
    </row>
    <row r="27" spans="2:13" x14ac:dyDescent="0.55000000000000004">
      <c r="B27" t="s">
        <v>33</v>
      </c>
    </row>
    <row r="28" spans="2:13" ht="18.5" thickBot="1" x14ac:dyDescent="0.6">
      <c r="B28" t="s">
        <v>63</v>
      </c>
    </row>
    <row r="29" spans="2:13" ht="18.5" thickBot="1" x14ac:dyDescent="0.6">
      <c r="B29" s="25" t="s">
        <v>28</v>
      </c>
      <c r="C29" s="26" t="s">
        <v>29</v>
      </c>
      <c r="D29" s="26" t="s">
        <v>30</v>
      </c>
      <c r="E29" s="26" t="s">
        <v>31</v>
      </c>
      <c r="F29" s="26" t="s">
        <v>9</v>
      </c>
      <c r="G29" s="33" t="s">
        <v>54</v>
      </c>
      <c r="H29" s="33" t="s">
        <v>55</v>
      </c>
      <c r="I29" s="33" t="s">
        <v>56</v>
      </c>
      <c r="J29" s="22" t="s">
        <v>32</v>
      </c>
    </row>
    <row r="30" spans="2:13" ht="18.5" thickTop="1" x14ac:dyDescent="0.55000000000000004">
      <c r="B30" s="11" t="s">
        <v>16</v>
      </c>
      <c r="C30" s="3" t="s">
        <v>66</v>
      </c>
      <c r="D30" s="4">
        <v>230</v>
      </c>
      <c r="E30" s="3">
        <v>10</v>
      </c>
      <c r="F30" s="4">
        <f>D30*E30</f>
        <v>2300</v>
      </c>
      <c r="G30" s="34">
        <v>2230</v>
      </c>
      <c r="H30" s="34"/>
      <c r="I30" s="34"/>
      <c r="J30" s="20" t="s">
        <v>64</v>
      </c>
    </row>
    <row r="31" spans="2:13" x14ac:dyDescent="0.55000000000000004">
      <c r="B31" s="13" t="s">
        <v>21</v>
      </c>
      <c r="C31" s="1" t="s">
        <v>65</v>
      </c>
      <c r="D31" s="2">
        <v>4000</v>
      </c>
      <c r="E31" s="1">
        <v>1</v>
      </c>
      <c r="F31" s="4">
        <f t="shared" ref="F31:F37" si="4">D31*E31</f>
        <v>4000</v>
      </c>
      <c r="G31" s="34">
        <v>4000</v>
      </c>
      <c r="H31" s="34"/>
      <c r="I31" s="34"/>
      <c r="J31" s="19" t="s">
        <v>65</v>
      </c>
    </row>
    <row r="32" spans="2:13" x14ac:dyDescent="0.55000000000000004">
      <c r="B32" s="13" t="s">
        <v>25</v>
      </c>
      <c r="C32" s="1" t="s">
        <v>68</v>
      </c>
      <c r="D32" s="2">
        <v>2000</v>
      </c>
      <c r="E32" s="1">
        <v>5</v>
      </c>
      <c r="F32" s="4">
        <f t="shared" si="4"/>
        <v>10000</v>
      </c>
      <c r="G32" s="34"/>
      <c r="H32" s="34">
        <v>10000</v>
      </c>
      <c r="I32" s="34"/>
      <c r="J32" s="19" t="s">
        <v>69</v>
      </c>
    </row>
    <row r="33" spans="2:10" x14ac:dyDescent="0.55000000000000004">
      <c r="B33" s="13" t="s">
        <v>40</v>
      </c>
      <c r="C33" s="1" t="s">
        <v>95</v>
      </c>
      <c r="D33" s="2">
        <v>550</v>
      </c>
      <c r="E33" s="1">
        <v>1</v>
      </c>
      <c r="F33" s="4">
        <f t="shared" si="4"/>
        <v>550</v>
      </c>
      <c r="G33" s="34">
        <v>550</v>
      </c>
      <c r="H33" s="34"/>
      <c r="I33" s="34"/>
      <c r="J33" s="19"/>
    </row>
    <row r="34" spans="2:10" x14ac:dyDescent="0.55000000000000004">
      <c r="B34" s="13"/>
      <c r="C34" s="1"/>
      <c r="D34" s="2"/>
      <c r="E34" s="1"/>
      <c r="F34" s="4">
        <f t="shared" si="4"/>
        <v>0</v>
      </c>
      <c r="G34" s="34"/>
      <c r="H34" s="34"/>
      <c r="I34" s="34"/>
      <c r="J34" s="19"/>
    </row>
    <row r="35" spans="2:10" x14ac:dyDescent="0.55000000000000004">
      <c r="B35" s="13"/>
      <c r="C35" s="1"/>
      <c r="D35" s="2"/>
      <c r="E35" s="1"/>
      <c r="F35" s="4">
        <f t="shared" si="4"/>
        <v>0</v>
      </c>
      <c r="G35" s="34"/>
      <c r="H35" s="34"/>
      <c r="I35" s="34"/>
      <c r="J35" s="19"/>
    </row>
    <row r="36" spans="2:10" x14ac:dyDescent="0.55000000000000004">
      <c r="B36" s="13"/>
      <c r="C36" s="1"/>
      <c r="D36" s="2"/>
      <c r="E36" s="1"/>
      <c r="F36" s="4">
        <f t="shared" si="4"/>
        <v>0</v>
      </c>
      <c r="G36" s="34"/>
      <c r="H36" s="34"/>
      <c r="I36" s="34"/>
      <c r="J36" s="19"/>
    </row>
    <row r="37" spans="2:10" ht="18.5" thickBot="1" x14ac:dyDescent="0.6">
      <c r="B37" s="15"/>
      <c r="C37" s="5"/>
      <c r="D37" s="6"/>
      <c r="E37" s="5"/>
      <c r="F37" s="4">
        <f t="shared" si="4"/>
        <v>0</v>
      </c>
      <c r="G37" s="35"/>
      <c r="H37" s="35"/>
      <c r="I37" s="35"/>
      <c r="J37" s="23"/>
    </row>
    <row r="38" spans="2:10" ht="19" thickTop="1" thickBot="1" x14ac:dyDescent="0.6">
      <c r="B38" s="28" t="s">
        <v>7</v>
      </c>
      <c r="C38" s="29"/>
      <c r="D38" s="29"/>
      <c r="E38" s="29"/>
      <c r="F38" s="27">
        <f>SUM(F30:F37)</f>
        <v>16850</v>
      </c>
      <c r="G38" s="36">
        <f>SUM(G30:G37)</f>
        <v>6780</v>
      </c>
      <c r="H38" s="36">
        <f t="shared" ref="H38:I38" si="5">SUM(H30:H37)</f>
        <v>10000</v>
      </c>
      <c r="I38" s="36">
        <f t="shared" si="5"/>
        <v>0</v>
      </c>
      <c r="J38" s="24"/>
    </row>
    <row r="41" spans="2:10" ht="18.5" thickBot="1" x14ac:dyDescent="0.6">
      <c r="B41" t="s">
        <v>67</v>
      </c>
    </row>
    <row r="42" spans="2:10" ht="18.5" thickBot="1" x14ac:dyDescent="0.6">
      <c r="B42" s="25" t="s">
        <v>28</v>
      </c>
      <c r="C42" s="26" t="s">
        <v>29</v>
      </c>
      <c r="D42" s="26" t="s">
        <v>30</v>
      </c>
      <c r="E42" s="26" t="s">
        <v>31</v>
      </c>
      <c r="F42" s="26" t="s">
        <v>9</v>
      </c>
      <c r="G42" s="33" t="s">
        <v>54</v>
      </c>
      <c r="H42" s="33" t="s">
        <v>55</v>
      </c>
      <c r="I42" s="33" t="s">
        <v>56</v>
      </c>
      <c r="J42" s="22" t="s">
        <v>32</v>
      </c>
    </row>
    <row r="43" spans="2:10" ht="18.5" thickTop="1" x14ac:dyDescent="0.55000000000000004">
      <c r="B43" s="11" t="s">
        <v>22</v>
      </c>
      <c r="C43" s="3" t="s">
        <v>72</v>
      </c>
      <c r="D43" s="4">
        <v>6000</v>
      </c>
      <c r="E43" s="3">
        <v>16</v>
      </c>
      <c r="F43" s="4">
        <f>D43*E43</f>
        <v>96000</v>
      </c>
      <c r="G43" s="34">
        <v>20000</v>
      </c>
      <c r="H43" s="34">
        <v>76000</v>
      </c>
      <c r="I43" s="34"/>
      <c r="J43" s="20" t="s">
        <v>73</v>
      </c>
    </row>
    <row r="44" spans="2:10" x14ac:dyDescent="0.55000000000000004">
      <c r="B44" s="13" t="s">
        <v>16</v>
      </c>
      <c r="C44" s="1" t="s">
        <v>66</v>
      </c>
      <c r="D44" s="2">
        <v>400</v>
      </c>
      <c r="E44" s="1">
        <v>20</v>
      </c>
      <c r="F44" s="4">
        <f t="shared" ref="F44:F50" si="6">D44*E44</f>
        <v>8000</v>
      </c>
      <c r="G44" s="34">
        <v>8000</v>
      </c>
      <c r="H44" s="34"/>
      <c r="I44" s="34"/>
      <c r="J44" s="19" t="s">
        <v>70</v>
      </c>
    </row>
    <row r="45" spans="2:10" x14ac:dyDescent="0.55000000000000004">
      <c r="B45" s="13" t="s">
        <v>16</v>
      </c>
      <c r="C45" s="1" t="s">
        <v>71</v>
      </c>
      <c r="D45" s="2">
        <v>1120</v>
      </c>
      <c r="E45" s="1">
        <v>12</v>
      </c>
      <c r="F45" s="4">
        <f t="shared" si="6"/>
        <v>13440</v>
      </c>
      <c r="G45" s="34">
        <v>13440</v>
      </c>
      <c r="H45" s="34"/>
      <c r="I45" s="34"/>
      <c r="J45" s="19" t="s">
        <v>70</v>
      </c>
    </row>
    <row r="46" spans="2:10" x14ac:dyDescent="0.55000000000000004">
      <c r="B46" s="13"/>
      <c r="C46" s="1"/>
      <c r="D46" s="2"/>
      <c r="E46" s="1"/>
      <c r="F46" s="4">
        <f t="shared" si="6"/>
        <v>0</v>
      </c>
      <c r="G46" s="34"/>
      <c r="H46" s="34"/>
      <c r="I46" s="34"/>
      <c r="J46" s="19"/>
    </row>
    <row r="47" spans="2:10" x14ac:dyDescent="0.55000000000000004">
      <c r="B47" s="13"/>
      <c r="C47" s="1"/>
      <c r="D47" s="2"/>
      <c r="E47" s="1"/>
      <c r="F47" s="4">
        <f t="shared" si="6"/>
        <v>0</v>
      </c>
      <c r="G47" s="34"/>
      <c r="H47" s="34"/>
      <c r="I47" s="34"/>
      <c r="J47" s="19"/>
    </row>
    <row r="48" spans="2:10" x14ac:dyDescent="0.55000000000000004">
      <c r="B48" s="13"/>
      <c r="C48" s="1"/>
      <c r="D48" s="2"/>
      <c r="E48" s="1"/>
      <c r="F48" s="4">
        <f t="shared" si="6"/>
        <v>0</v>
      </c>
      <c r="G48" s="34"/>
      <c r="H48" s="34"/>
      <c r="I48" s="34"/>
      <c r="J48" s="19"/>
    </row>
    <row r="49" spans="2:10" x14ac:dyDescent="0.55000000000000004">
      <c r="B49" s="13"/>
      <c r="C49" s="1"/>
      <c r="D49" s="2"/>
      <c r="E49" s="1"/>
      <c r="F49" s="4">
        <f t="shared" si="6"/>
        <v>0</v>
      </c>
      <c r="G49" s="34"/>
      <c r="H49" s="34"/>
      <c r="I49" s="34"/>
      <c r="J49" s="19"/>
    </row>
    <row r="50" spans="2:10" ht="18.5" thickBot="1" x14ac:dyDescent="0.6">
      <c r="B50" s="15"/>
      <c r="C50" s="5"/>
      <c r="D50" s="6"/>
      <c r="E50" s="5"/>
      <c r="F50" s="4">
        <f t="shared" si="6"/>
        <v>0</v>
      </c>
      <c r="G50" s="35"/>
      <c r="H50" s="35"/>
      <c r="I50" s="35"/>
      <c r="J50" s="23"/>
    </row>
    <row r="51" spans="2:10" ht="19" thickTop="1" thickBot="1" x14ac:dyDescent="0.6">
      <c r="B51" s="28" t="s">
        <v>7</v>
      </c>
      <c r="C51" s="29"/>
      <c r="D51" s="29"/>
      <c r="E51" s="29"/>
      <c r="F51" s="27">
        <f>SUM(F43:F50)</f>
        <v>117440</v>
      </c>
      <c r="G51" s="36">
        <f>SUM(G43:G50)</f>
        <v>41440</v>
      </c>
      <c r="H51" s="36">
        <f t="shared" ref="H51:I51" si="7">SUM(H43:H50)</f>
        <v>76000</v>
      </c>
      <c r="I51" s="36">
        <f t="shared" si="7"/>
        <v>0</v>
      </c>
      <c r="J51" s="24"/>
    </row>
    <row r="54" spans="2:10" ht="18.5" thickBot="1" x14ac:dyDescent="0.6">
      <c r="B54" t="s">
        <v>43</v>
      </c>
    </row>
    <row r="55" spans="2:10" ht="18.5" thickBot="1" x14ac:dyDescent="0.6">
      <c r="B55" s="25" t="s">
        <v>28</v>
      </c>
      <c r="C55" s="26" t="s">
        <v>29</v>
      </c>
      <c r="D55" s="26" t="s">
        <v>30</v>
      </c>
      <c r="E55" s="26" t="s">
        <v>31</v>
      </c>
      <c r="F55" s="26" t="s">
        <v>9</v>
      </c>
      <c r="G55" s="33" t="s">
        <v>54</v>
      </c>
      <c r="H55" s="33" t="s">
        <v>55</v>
      </c>
      <c r="I55" s="33" t="s">
        <v>56</v>
      </c>
      <c r="J55" s="22" t="s">
        <v>32</v>
      </c>
    </row>
    <row r="56" spans="2:10" ht="18.5" thickTop="1" x14ac:dyDescent="0.55000000000000004">
      <c r="B56" s="11"/>
      <c r="C56" s="3"/>
      <c r="D56" s="4"/>
      <c r="E56" s="3"/>
      <c r="F56" s="4">
        <f>D56*E56</f>
        <v>0</v>
      </c>
      <c r="G56" s="34"/>
      <c r="H56" s="34"/>
      <c r="I56" s="34"/>
      <c r="J56" s="20"/>
    </row>
    <row r="57" spans="2:10" x14ac:dyDescent="0.55000000000000004">
      <c r="B57" s="13"/>
      <c r="C57" s="1"/>
      <c r="D57" s="2"/>
      <c r="E57" s="1"/>
      <c r="F57" s="4">
        <f t="shared" ref="F57:F63" si="8">D57*E57</f>
        <v>0</v>
      </c>
      <c r="G57" s="34"/>
      <c r="H57" s="34"/>
      <c r="I57" s="34"/>
      <c r="J57" s="19"/>
    </row>
    <row r="58" spans="2:10" x14ac:dyDescent="0.55000000000000004">
      <c r="B58" s="13"/>
      <c r="C58" s="1"/>
      <c r="D58" s="2"/>
      <c r="E58" s="1"/>
      <c r="F58" s="4">
        <f t="shared" si="8"/>
        <v>0</v>
      </c>
      <c r="G58" s="34"/>
      <c r="H58" s="34"/>
      <c r="I58" s="34"/>
      <c r="J58" s="19"/>
    </row>
    <row r="59" spans="2:10" x14ac:dyDescent="0.55000000000000004">
      <c r="B59" s="13"/>
      <c r="C59" s="1"/>
      <c r="D59" s="2"/>
      <c r="E59" s="1"/>
      <c r="F59" s="4">
        <f t="shared" si="8"/>
        <v>0</v>
      </c>
      <c r="G59" s="34"/>
      <c r="H59" s="34"/>
      <c r="I59" s="34"/>
      <c r="J59" s="19"/>
    </row>
    <row r="60" spans="2:10" x14ac:dyDescent="0.55000000000000004">
      <c r="B60" s="13"/>
      <c r="C60" s="1"/>
      <c r="D60" s="2"/>
      <c r="E60" s="1"/>
      <c r="F60" s="4">
        <f t="shared" si="8"/>
        <v>0</v>
      </c>
      <c r="G60" s="34"/>
      <c r="H60" s="34"/>
      <c r="I60" s="34"/>
      <c r="J60" s="19"/>
    </row>
    <row r="61" spans="2:10" x14ac:dyDescent="0.55000000000000004">
      <c r="B61" s="13"/>
      <c r="C61" s="1"/>
      <c r="D61" s="2"/>
      <c r="E61" s="1"/>
      <c r="F61" s="4">
        <f t="shared" si="8"/>
        <v>0</v>
      </c>
      <c r="G61" s="34"/>
      <c r="H61" s="34"/>
      <c r="I61" s="34"/>
      <c r="J61" s="19"/>
    </row>
    <row r="62" spans="2:10" x14ac:dyDescent="0.55000000000000004">
      <c r="B62" s="13"/>
      <c r="C62" s="1"/>
      <c r="D62" s="2"/>
      <c r="E62" s="1"/>
      <c r="F62" s="4">
        <f t="shared" si="8"/>
        <v>0</v>
      </c>
      <c r="G62" s="34"/>
      <c r="H62" s="34"/>
      <c r="I62" s="34"/>
      <c r="J62" s="19"/>
    </row>
    <row r="63" spans="2:10" ht="18.5" thickBot="1" x14ac:dyDescent="0.6">
      <c r="B63" s="15"/>
      <c r="C63" s="5"/>
      <c r="D63" s="6"/>
      <c r="E63" s="5"/>
      <c r="F63" s="4">
        <f t="shared" si="8"/>
        <v>0</v>
      </c>
      <c r="G63" s="35"/>
      <c r="H63" s="35"/>
      <c r="I63" s="35"/>
      <c r="J63" s="23"/>
    </row>
    <row r="64" spans="2:10" ht="19" thickTop="1" thickBot="1" x14ac:dyDescent="0.6">
      <c r="B64" s="28" t="s">
        <v>7</v>
      </c>
      <c r="C64" s="29"/>
      <c r="D64" s="29"/>
      <c r="E64" s="29"/>
      <c r="F64" s="27">
        <f>SUM(F56:F63)</f>
        <v>0</v>
      </c>
      <c r="G64" s="36">
        <f>SUM(G56:G63)</f>
        <v>0</v>
      </c>
      <c r="H64" s="36">
        <f t="shared" ref="H64:I64" si="9">SUM(H56:H63)</f>
        <v>0</v>
      </c>
      <c r="I64" s="36">
        <f t="shared" si="9"/>
        <v>0</v>
      </c>
      <c r="J64" s="24"/>
    </row>
  </sheetData>
  <phoneticPr fontId="2"/>
  <conditionalFormatting sqref="G30:G37">
    <cfRule type="cellIs" dxfId="9" priority="10" operator="greaterThan">
      <formula>0</formula>
    </cfRule>
  </conditionalFormatting>
  <conditionalFormatting sqref="H30:H31 H33:H37">
    <cfRule type="cellIs" dxfId="8" priority="9" operator="greaterThan">
      <formula>0</formula>
    </cfRule>
  </conditionalFormatting>
  <conditionalFormatting sqref="I30:I37">
    <cfRule type="cellIs" dxfId="7" priority="8" operator="greaterThan">
      <formula>0</formula>
    </cfRule>
  </conditionalFormatting>
  <conditionalFormatting sqref="G43:G50">
    <cfRule type="cellIs" dxfId="6" priority="7" operator="greaterThan">
      <formula>0</formula>
    </cfRule>
  </conditionalFormatting>
  <conditionalFormatting sqref="G56:G63">
    <cfRule type="cellIs" dxfId="5" priority="6" operator="greaterThan">
      <formula>0</formula>
    </cfRule>
  </conditionalFormatting>
  <conditionalFormatting sqref="H43:H50">
    <cfRule type="cellIs" dxfId="4" priority="5" operator="greaterThan">
      <formula>0</formula>
    </cfRule>
  </conditionalFormatting>
  <conditionalFormatting sqref="H56:H63">
    <cfRule type="cellIs" dxfId="3" priority="4" operator="greaterThan">
      <formula>0</formula>
    </cfRule>
  </conditionalFormatting>
  <conditionalFormatting sqref="I43:I50">
    <cfRule type="cellIs" dxfId="2" priority="3" operator="greaterThan">
      <formula>0</formula>
    </cfRule>
  </conditionalFormatting>
  <conditionalFormatting sqref="I56:I63">
    <cfRule type="cellIs" dxfId="1" priority="2" operator="greaterThan">
      <formula>0</formula>
    </cfRule>
  </conditionalFormatting>
  <conditionalFormatting sqref="H32">
    <cfRule type="cellIs" dxfId="0" priority="1" operator="greaterThan">
      <formula>0</formula>
    </cfRule>
  </conditionalFormatting>
  <dataValidations count="1">
    <dataValidation type="list" allowBlank="1" showInputMessage="1" showErrorMessage="1" sqref="B30:B37 B43:B50 B56:B63" xr:uid="{B7D2B983-9194-4A86-98EE-ABC52801E4CF}">
      <formula1>$B$11:$B$24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nmn31</dc:creator>
  <cp:lastModifiedBy>凌 亜里</cp:lastModifiedBy>
  <cp:lastPrinted>2018-07-04T08:53:40Z</cp:lastPrinted>
  <dcterms:created xsi:type="dcterms:W3CDTF">2018-06-21T13:15:33Z</dcterms:created>
  <dcterms:modified xsi:type="dcterms:W3CDTF">2022-02-08T15:46:01Z</dcterms:modified>
</cp:coreProperties>
</file>